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8475" firstSheet="5" activeTab="14"/>
  </bookViews>
  <sheets>
    <sheet name="01.2013" sheetId="1" r:id="rId1"/>
    <sheet name="02.2013" sheetId="2" r:id="rId2"/>
    <sheet name="03.2013" sheetId="3" r:id="rId3"/>
    <sheet name="04.2013" sheetId="4" r:id="rId4"/>
    <sheet name="05.2013" sheetId="5" r:id="rId5"/>
    <sheet name="06.2013" sheetId="6" r:id="rId6"/>
    <sheet name="07.2013" sheetId="7" r:id="rId7"/>
    <sheet name="08.2013" sheetId="8" r:id="rId8"/>
    <sheet name="09.2013" sheetId="9" r:id="rId9"/>
    <sheet name="10.2013" sheetId="10" r:id="rId10"/>
    <sheet name="11.2013" sheetId="11" r:id="rId11"/>
    <sheet name="12.2013" sheetId="12" r:id="rId12"/>
    <sheet name="01.2014" sheetId="13" r:id="rId13"/>
    <sheet name="02.2014" sheetId="14" r:id="rId14"/>
    <sheet name="03.2014" sheetId="15" r:id="rId15"/>
  </sheets>
  <externalReferences>
    <externalReference r:id="rId18"/>
  </externalReferences>
  <definedNames>
    <definedName name="_xlnm._FilterDatabase" localSheetId="0" hidden="1">'01.2013'!$A$3:$J$161</definedName>
    <definedName name="_xlnm._FilterDatabase" localSheetId="12" hidden="1">'01.2014'!$A$4:$J$195</definedName>
    <definedName name="_xlnm._FilterDatabase" localSheetId="2" hidden="1">'03.2013'!$A$3:$I$232</definedName>
    <definedName name="_xlnm._FilterDatabase" localSheetId="3" hidden="1">'04.2013'!$A$3:$I$227</definedName>
    <definedName name="_xlnm._FilterDatabase" localSheetId="4" hidden="1">'05.2013'!$A$4:$H$212</definedName>
    <definedName name="_xlnm._FilterDatabase" localSheetId="5" hidden="1">'06.2013'!$A$4:$H$185</definedName>
    <definedName name="_xlnm._FilterDatabase" localSheetId="6" hidden="1">'07.2013'!$A$4:$H$228</definedName>
    <definedName name="_xlnm._FilterDatabase" localSheetId="7" hidden="1">'08.2013'!$A$4:$H$239</definedName>
    <definedName name="_xlnm._FilterDatabase" localSheetId="8" hidden="1">'09.2013'!$A$4:$I$259</definedName>
    <definedName name="_xlnm._FilterDatabase" localSheetId="9" hidden="1">'10.2013'!$A$4:$H$272</definedName>
    <definedName name="_xlnm._FilterDatabase" localSheetId="10" hidden="1">'11.2013'!$A$4:$H$184</definedName>
    <definedName name="_xlnm._FilterDatabase" localSheetId="11" hidden="1">'12.2013'!$A$4:$J$196</definedName>
  </definedNames>
  <calcPr fullCalcOnLoad="1"/>
</workbook>
</file>

<file path=xl/sharedStrings.xml><?xml version="1.0" encoding="utf-8"?>
<sst xmlns="http://schemas.openxmlformats.org/spreadsheetml/2006/main" count="6800" uniqueCount="808">
  <si>
    <t>№ п/п</t>
  </si>
  <si>
    <t>Кол-во заявок, шт</t>
  </si>
  <si>
    <t>Наименование подстанции</t>
  </si>
  <si>
    <t>Уровни напряжения, кВ</t>
  </si>
  <si>
    <t xml:space="preserve"> </t>
  </si>
  <si>
    <t>35/6</t>
  </si>
  <si>
    <t>110/10</t>
  </si>
  <si>
    <t>35/10</t>
  </si>
  <si>
    <t>110/35/10</t>
  </si>
  <si>
    <t>110/35/6</t>
  </si>
  <si>
    <t>110/6</t>
  </si>
  <si>
    <t>220/110/10</t>
  </si>
  <si>
    <t>220/35/10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</si>
  <si>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</si>
  <si>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</si>
  <si>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</si>
  <si>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Объем мощности, необходимый для удовлетворения заявок, МВА</t>
  </si>
  <si>
    <t>Объем присоединенной мощности, МВА</t>
  </si>
  <si>
    <t>Итого по сетям филиала ОАО "МРСК Сибири" - "Красноярскэнерго" в Красноярском крае</t>
  </si>
  <si>
    <t>35/10/6</t>
  </si>
  <si>
    <t>ЦБК</t>
  </si>
  <si>
    <t>110/10/6</t>
  </si>
  <si>
    <t>Кол-во присоединений, шт.</t>
  </si>
  <si>
    <t>ЖЕЛЕЗНОДОРОЖНАЯ</t>
  </si>
  <si>
    <t>220/35/27,5</t>
  </si>
  <si>
    <t>ДОК</t>
  </si>
  <si>
    <t>ЖИЛПОСЕЛОК</t>
  </si>
  <si>
    <t>ВЕТВИСТОЕ</t>
  </si>
  <si>
    <t>БУГАЧ</t>
  </si>
  <si>
    <t>АТАМАНОВО</t>
  </si>
  <si>
    <t>ЗАЛЕДЕЕВО</t>
  </si>
  <si>
    <t>220/110/35/10</t>
  </si>
  <si>
    <t>МЕЖОВО</t>
  </si>
  <si>
    <t>МИНГУЛЬ</t>
  </si>
  <si>
    <t>МОРОЗОВО</t>
  </si>
  <si>
    <t>Н.БЕРЕЗОВСКАЯ</t>
  </si>
  <si>
    <t>НИКОЛЬСКОЕ</t>
  </si>
  <si>
    <t>ПРАВОБЕРЕЖНАЯ</t>
  </si>
  <si>
    <t>СТЕКЛОЗАВОД</t>
  </si>
  <si>
    <t>ТАЕЖНАЯ</t>
  </si>
  <si>
    <t>УЧУМ</t>
  </si>
  <si>
    <t>ШИЛА</t>
  </si>
  <si>
    <t>ШУМКОВО</t>
  </si>
  <si>
    <t>АБАЛАКОВСКАЯ</t>
  </si>
  <si>
    <t>БУР-1</t>
  </si>
  <si>
    <t>АГИНСКАЯ</t>
  </si>
  <si>
    <t>АКАДЕМГОРОДОК</t>
  </si>
  <si>
    <t>АРТЁМОВСК</t>
  </si>
  <si>
    <t>АЭРОПОРТ</t>
  </si>
  <si>
    <t>Б.УНГУТ</t>
  </si>
  <si>
    <t>БАРХАТОВО</t>
  </si>
  <si>
    <t>БЕРЕЗОВКА</t>
  </si>
  <si>
    <t>БЕРЕШ</t>
  </si>
  <si>
    <t>БРАГИНСКАЯ</t>
  </si>
  <si>
    <t>ВЕРХНЕУСИНСКАЯ</t>
  </si>
  <si>
    <t>ВЕСНА</t>
  </si>
  <si>
    <t>ВЕСНА-2</t>
  </si>
  <si>
    <t>ВОДОЗАБОР</t>
  </si>
  <si>
    <t>ВОЗНЕСЕНКА</t>
  </si>
  <si>
    <t>ВОРОКОВКА</t>
  </si>
  <si>
    <t>ВОСТОЧНАЯ</t>
  </si>
  <si>
    <t>ГЛЯДЕНО</t>
  </si>
  <si>
    <t>ГОРОДСКАЯ</t>
  </si>
  <si>
    <t>ДАЧНАЯ</t>
  </si>
  <si>
    <t>ДРОКИНО</t>
  </si>
  <si>
    <t>ЕМЕЛЬЯНОВО-110</t>
  </si>
  <si>
    <t>ЕРМАКОВСКАЯ</t>
  </si>
  <si>
    <t>ЗАВОДСКАЯ</t>
  </si>
  <si>
    <t>ЗАЛИПЬЕ</t>
  </si>
  <si>
    <t>ЗАПАДНАЯ</t>
  </si>
  <si>
    <t>ЗАПАДНЫЙ БОРТ</t>
  </si>
  <si>
    <t>ЗАРЯ</t>
  </si>
  <si>
    <t>ЗАТОНСКАЯ</t>
  </si>
  <si>
    <t>ЗАЧУЛЫМКА</t>
  </si>
  <si>
    <t>ЗЕЛЕНАЯ</t>
  </si>
  <si>
    <t>ЗЛОБИНСКАЯ</t>
  </si>
  <si>
    <t>ЗНАМЕНСКАЯ</t>
  </si>
  <si>
    <t>ЗЫКОВО</t>
  </si>
  <si>
    <t>ИДРИНСКАЯ</t>
  </si>
  <si>
    <t>ИМИСС</t>
  </si>
  <si>
    <t>ИНСТИТУТ ФИЗИКИ</t>
  </si>
  <si>
    <t>КАЗАНЦЕВО</t>
  </si>
  <si>
    <t>КАРАТУЗСКАЯ</t>
  </si>
  <si>
    <t>КАЧА</t>
  </si>
  <si>
    <t>КОЗУЛЬКА</t>
  </si>
  <si>
    <t>КОЛМАКОВСКАЯ</t>
  </si>
  <si>
    <t>КОЧЕРГИНО</t>
  </si>
  <si>
    <t>КОШУРНИКОВО-ТЯГОВАЯ</t>
  </si>
  <si>
    <t>КРАМЗ</t>
  </si>
  <si>
    <t>КРАСНАЯ СОПКА</t>
  </si>
  <si>
    <t>КРАСНОТУРАНСКАЯ</t>
  </si>
  <si>
    <t>КУЛАКОВСКАЯ</t>
  </si>
  <si>
    <t>КУЛИЖНИКОВО</t>
  </si>
  <si>
    <t>КУРАГИНСКАЯ</t>
  </si>
  <si>
    <t>КУТУЖЕКОВО</t>
  </si>
  <si>
    <t>КУЧЕРОВО</t>
  </si>
  <si>
    <t>ЛДК-2</t>
  </si>
  <si>
    <t>ЛЕВОБЕРЕЖНАЯ</t>
  </si>
  <si>
    <t>М ИВАНОВКА</t>
  </si>
  <si>
    <t>М УЛУЙ</t>
  </si>
  <si>
    <t>МАГАНСКАЯ</t>
  </si>
  <si>
    <t>МАЛИНОВКА</t>
  </si>
  <si>
    <t>МАЛЫЙ ИМЫШ</t>
  </si>
  <si>
    <t>МАРИНИНО</t>
  </si>
  <si>
    <t>МЕДПРЕПАРАТЫ</t>
  </si>
  <si>
    <t>МИНДЕРЛА</t>
  </si>
  <si>
    <t>МИНУСИНСКАЯ-ГОРОДСКАЯ</t>
  </si>
  <si>
    <t>МИЧУРИНСКАЯ</t>
  </si>
  <si>
    <t>МОЛОДЕЖНАЯ</t>
  </si>
  <si>
    <t>Н ЕЛОВКА</t>
  </si>
  <si>
    <t>НАГОРНАЯ</t>
  </si>
  <si>
    <t>МИНУСИНСКАЯ-ОПОРНАЯ</t>
  </si>
  <si>
    <t>СЕВЕРНАЯ</t>
  </si>
  <si>
    <t>ТРОЙЦКАЯ</t>
  </si>
  <si>
    <t>110/35/27,5/10</t>
  </si>
  <si>
    <t>НАЗАРОВСКАЯ</t>
  </si>
  <si>
    <t>НИЖНИЙ ИНГАШ</t>
  </si>
  <si>
    <t>НОВО-БИРИЛЮСЫ</t>
  </si>
  <si>
    <t>НЯША</t>
  </si>
  <si>
    <t>О. ОТДЫХА</t>
  </si>
  <si>
    <t>ПАРНАЯ</t>
  </si>
  <si>
    <t>ПИРОВСКАЯ</t>
  </si>
  <si>
    <t>ПОБЕДА</t>
  </si>
  <si>
    <t>ПОГОДАЕВО</t>
  </si>
  <si>
    <t>ПОДСОБНОЕ ХОЗЯЙСТВО</t>
  </si>
  <si>
    <t>ПОЛЕВОЕ</t>
  </si>
  <si>
    <t>ПОЛИГРАФКОМБИНАТ</t>
  </si>
  <si>
    <t>ПРЕДМОСТНАЯ</t>
  </si>
  <si>
    <t>ПРОЛЕТАРСКАЯ</t>
  </si>
  <si>
    <t>ПРОМБАЗА</t>
  </si>
  <si>
    <t>БОЛЬШАЯ МУРТА</t>
  </si>
  <si>
    <t>РАДИОТЕХНИЧЕСКАЯ</t>
  </si>
  <si>
    <t>РОССИЙКА</t>
  </si>
  <si>
    <t>РТИ</t>
  </si>
  <si>
    <t>СЕЛЬМАШ</t>
  </si>
  <si>
    <t>СИБЭЛЕКТРОСТАЛЬ</t>
  </si>
  <si>
    <t>СОВЕТСКАЯ</t>
  </si>
  <si>
    <t>СОЛГОН</t>
  </si>
  <si>
    <t>СОЛОНЦЫ</t>
  </si>
  <si>
    <t>СОЛЯНСКАЯ</t>
  </si>
  <si>
    <t>СТРЕЛКА</t>
  </si>
  <si>
    <t>СУГРИСТОЕ</t>
  </si>
  <si>
    <t>СУДОСТРОИТЕЛЬНАЯ</t>
  </si>
  <si>
    <t>СУХАЯ БАЛКА</t>
  </si>
  <si>
    <t>СУХОБУЗИМО</t>
  </si>
  <si>
    <t>СУХОВО</t>
  </si>
  <si>
    <t>СЧАСТЛИВОЕ</t>
  </si>
  <si>
    <t>ТАГАРСКАЯ</t>
  </si>
  <si>
    <t>ТАЛАЯ</t>
  </si>
  <si>
    <t>ТАСЕЕВО</t>
  </si>
  <si>
    <t>ТЭЦ-1</t>
  </si>
  <si>
    <t>ТЭЦ-3</t>
  </si>
  <si>
    <t>УДАЧНОЕ</t>
  </si>
  <si>
    <t>УЖУР</t>
  </si>
  <si>
    <t>УЗЛОВАЯ</t>
  </si>
  <si>
    <t>УНЕР</t>
  </si>
  <si>
    <t>УСТЬ-ЯРУЛЬСКАЯ</t>
  </si>
  <si>
    <t>УСТЮГ</t>
  </si>
  <si>
    <t>УЯРСКАЯ-ГОРОДСКАЯ</t>
  </si>
  <si>
    <t>УЯРСКАЯ-ТЯГОВАЯ</t>
  </si>
  <si>
    <t>ФАНАЧЕТ</t>
  </si>
  <si>
    <t>ЦЕМЗАВОД</t>
  </si>
  <si>
    <t>ЦЕНТРАЛЬНАЯ</t>
  </si>
  <si>
    <t>ЧАСТООСТРОВСКАЯ</t>
  </si>
  <si>
    <t>ШАЛОБОЛИНО</t>
  </si>
  <si>
    <t>ШЕЛКОВЫЙ КОМБИНАТ</t>
  </si>
  <si>
    <t>ШИННЫЙ ЗАВОД</t>
  </si>
  <si>
    <t>ШУВАЕВО</t>
  </si>
  <si>
    <t>ШУШЕНСКАЯ ГОРОДСКАЯ</t>
  </si>
  <si>
    <t>ЭЛИТА</t>
  </si>
  <si>
    <t>ЭНЕРГЕТИК</t>
  </si>
  <si>
    <t>ЮБИЛЕЙНАЯ</t>
  </si>
  <si>
    <t>ЯГА</t>
  </si>
  <si>
    <t>ЯСТРЕБОВО</t>
  </si>
  <si>
    <r>
      <t>Сведения о  заявках  на технологическое присоединение 
и выполненных присоединениях 
к сетям филиала ОАО "МРСК Сибири"- "Красноярскэнерго"
в течение февраля 20</t>
    </r>
    <r>
      <rPr>
        <b/>
        <u val="single"/>
        <sz val="14"/>
        <color indexed="8"/>
        <rFont val="Times New Roman"/>
        <family val="1"/>
      </rPr>
      <t>13</t>
    </r>
    <r>
      <rPr>
        <b/>
        <sz val="14"/>
        <color indexed="8"/>
        <rFont val="Times New Roman"/>
        <family val="1"/>
      </rPr>
      <t xml:space="preserve"> г.</t>
    </r>
  </si>
  <si>
    <t>АБАН</t>
  </si>
  <si>
    <t xml:space="preserve"> ТЭЦ-1</t>
  </si>
  <si>
    <t>110/27,5/10</t>
  </si>
  <si>
    <t>АЛЕКСАНДРОВКА</t>
  </si>
  <si>
    <t>АНЦИРЬ</t>
  </si>
  <si>
    <t>Б.САЛБА</t>
  </si>
  <si>
    <t>БАЗАИХА</t>
  </si>
  <si>
    <t>БАЛАЙСКАЯ</t>
  </si>
  <si>
    <t>БАЛАХТИНСКАЯ</t>
  </si>
  <si>
    <t>БАРТАТ</t>
  </si>
  <si>
    <t>БЕЛЫЙ ЯР</t>
  </si>
  <si>
    <t>БОГОТОЛЬСКАЯ</t>
  </si>
  <si>
    <t>БУГУРТАК</t>
  </si>
  <si>
    <t>ВАГИНО</t>
  </si>
  <si>
    <t>ВЛАДИМИРОВКА</t>
  </si>
  <si>
    <t>ВЫСОТИНО</t>
  </si>
  <si>
    <t>ГЛЯДЕНЬ</t>
  </si>
  <si>
    <t>ГОРЯЧЕГОРСКАЯ</t>
  </si>
  <si>
    <t>ГРИГОРЬЕВКА</t>
  </si>
  <si>
    <t>ЕЛЬНИК</t>
  </si>
  <si>
    <t>ЕНИСЕЙСКАЯ</t>
  </si>
  <si>
    <t>ЗАОЗЕР. ГОРОДСКАЯ</t>
  </si>
  <si>
    <t>ЗАОЗЕРНОВСКАЯ</t>
  </si>
  <si>
    <t>ИЛАНСКАЯ-ГОРОДСКАЯ</t>
  </si>
  <si>
    <t>КАПТЫРЕВСКАЯ</t>
  </si>
  <si>
    <t>КАРАБУЛА</t>
  </si>
  <si>
    <t>КАРАПСЕЛЬ</t>
  </si>
  <si>
    <t>КЕМСКАЯ</t>
  </si>
  <si>
    <t>КЕМЧУГ-ТЯГОВАЯ</t>
  </si>
  <si>
    <t>КОМА</t>
  </si>
  <si>
    <t>КОМБИКОРМОВЫЙ</t>
  </si>
  <si>
    <t>КОНОНОВО</t>
  </si>
  <si>
    <t>КРАСНПОЛЯНА</t>
  </si>
  <si>
    <t>КРИТОВО</t>
  </si>
  <si>
    <t>КТП-НГРЭС</t>
  </si>
  <si>
    <t>ЛЕНИНСКАЯ</t>
  </si>
  <si>
    <t>ЛПК</t>
  </si>
  <si>
    <t>МАЛАЯ КАМАЛА</t>
  </si>
  <si>
    <t>МАЛКАСУЛЬ</t>
  </si>
  <si>
    <t>МОТЫГИНО</t>
  </si>
  <si>
    <t>МЯСОКОМБИНАТ</t>
  </si>
  <si>
    <t>НАГОРНОВО</t>
  </si>
  <si>
    <t>НИКОЛЬСКАЯ</t>
  </si>
  <si>
    <t>НОВО-БЕРЁЗОВСКАЯ</t>
  </si>
  <si>
    <t>НОВОКАМАЛА</t>
  </si>
  <si>
    <t>НОВОПЯТНИЦКАЯ</t>
  </si>
  <si>
    <t>НОВОСЕЛОВСКАЯ</t>
  </si>
  <si>
    <t>НОВОТРОИЦКАЯ</t>
  </si>
  <si>
    <t>НОВОХАЙСКАЯ</t>
  </si>
  <si>
    <t>НОВЫЙ ОГУР</t>
  </si>
  <si>
    <t>ОВСЯНКА</t>
  </si>
  <si>
    <t>ПАВЛОВКА</t>
  </si>
  <si>
    <t>ПАВЛОВЩИНА</t>
  </si>
  <si>
    <t>ПЕРВОМАНСКАЯ</t>
  </si>
  <si>
    <t>ПОДСОСЕНСКАЯ</t>
  </si>
  <si>
    <t>ПРЕОБРАЖЕНКА</t>
  </si>
  <si>
    <t>ПТИЦЕСОВХОЗ</t>
  </si>
  <si>
    <t>РАССВЕТ</t>
  </si>
  <si>
    <t>РЕШОТЫ</t>
  </si>
  <si>
    <t>РЫБИНСКАЯ НПС</t>
  </si>
  <si>
    <t>СОВХОЗЫ</t>
  </si>
  <si>
    <t>СОЛНЕЧНЫЙ</t>
  </si>
  <si>
    <t>СТ КОЗУЛЬКА</t>
  </si>
  <si>
    <t>СТЕПНАЯ</t>
  </si>
  <si>
    <t>СТЕПНОЕ</t>
  </si>
  <si>
    <t>СТЕПНОЙ БАДЖЕЙ</t>
  </si>
  <si>
    <t>СТРОЙИНДУСТРИЯ</t>
  </si>
  <si>
    <t>СУББОТИНСКАЯ</t>
  </si>
  <si>
    <t>СУЧКОВО</t>
  </si>
  <si>
    <t>ТАЛЬСКАЯ</t>
  </si>
  <si>
    <t>ТАНЗЫБЕЙ</t>
  </si>
  <si>
    <t>ТАРУТИНСКАЯ</t>
  </si>
  <si>
    <t>ТАСКИНО</t>
  </si>
  <si>
    <t>ТВОРОГОВО</t>
  </si>
  <si>
    <t>ТОЛСТИХИНО</t>
  </si>
  <si>
    <t>ТРАНЗИТНАЯ</t>
  </si>
  <si>
    <t>ТУЛЬСКАЯ</t>
  </si>
  <si>
    <t>ТЮХТЕТ</t>
  </si>
  <si>
    <t>УДЖЕЙСКАЯ</t>
  </si>
  <si>
    <t>УЖУРСОВХОЗ</t>
  </si>
  <si>
    <t>УСТЬЯНСКАЯ</t>
  </si>
  <si>
    <t>ЧЕЧЕУЛ</t>
  </si>
  <si>
    <t>ЧУЛЫМСКАЯ</t>
  </si>
  <si>
    <t>ШЕЛОМКИ</t>
  </si>
  <si>
    <t>ЮГО-ЗАПАДНАЯ</t>
  </si>
  <si>
    <t>ЮЖНО-АЛЕКСАНДРОВКА</t>
  </si>
  <si>
    <t>ЮРЬЕВКА</t>
  </si>
  <si>
    <t>Лесосибирский КЭЗ</t>
  </si>
  <si>
    <t>ОПОРНАЯ</t>
  </si>
  <si>
    <t>Б.НИЧКА</t>
  </si>
  <si>
    <t>110/10/10</t>
  </si>
  <si>
    <t>ИВАНОВКА</t>
  </si>
  <si>
    <t>КРЕКЕР</t>
  </si>
  <si>
    <t>МАЛОВКА</t>
  </si>
  <si>
    <t>МАНА ТЯГОВАЯ</t>
  </si>
  <si>
    <t>220/27,5/10</t>
  </si>
  <si>
    <t>НАРВА</t>
  </si>
  <si>
    <t>ПАРТИЗАНСКАЯ</t>
  </si>
  <si>
    <t>ПЛОТИНА</t>
  </si>
  <si>
    <t>УНЕРСКАЯ</t>
  </si>
  <si>
    <t>ШАЛИНСКАЯ</t>
  </si>
  <si>
    <t>ЮЛИЯ</t>
  </si>
  <si>
    <t>ЦРП № 30</t>
  </si>
  <si>
    <r>
      <t>Сведения о  заявках  на технологическое присоединение 
и выполненных присоединениях 
к сетям филиала ОАО "МРСК Сибири"- "Красноярскэнерго"
в течение марта 20</t>
    </r>
    <r>
      <rPr>
        <b/>
        <u val="single"/>
        <sz val="14"/>
        <color indexed="8"/>
        <rFont val="Times New Roman"/>
        <family val="1"/>
      </rPr>
      <t>13</t>
    </r>
    <r>
      <rPr>
        <b/>
        <sz val="14"/>
        <color indexed="8"/>
        <rFont val="Times New Roman"/>
        <family val="1"/>
      </rPr>
      <t xml:space="preserve"> г.</t>
    </r>
  </si>
  <si>
    <t>ЦРП-220КВ</t>
  </si>
  <si>
    <t>135/10</t>
  </si>
  <si>
    <t>27,5/6</t>
  </si>
  <si>
    <t>АЙТАТ</t>
  </si>
  <si>
    <t>АНАШ</t>
  </si>
  <si>
    <t>АЧИНСК-ТЯГОВАЯ</t>
  </si>
  <si>
    <t>Б.УЛУЙ</t>
  </si>
  <si>
    <t>БАЛАХТОН</t>
  </si>
  <si>
    <t>БОЛЬШАЯ КЕТЬ</t>
  </si>
  <si>
    <t>БОЛЬШОЙ КАНТАТ</t>
  </si>
  <si>
    <t>ВЕРХНЯЯ УРЯ</t>
  </si>
  <si>
    <t>ВЕРШИНО-РЫБИНСКАЯ</t>
  </si>
  <si>
    <t>ДУДОВКА</t>
  </si>
  <si>
    <t>ЕЛОВКА</t>
  </si>
  <si>
    <t>ЕМЕЛЬЯНОВО-2</t>
  </si>
  <si>
    <t>ЕПИШИНО</t>
  </si>
  <si>
    <t>КАЗАЧИНСКАЯ</t>
  </si>
  <si>
    <t>КИСК</t>
  </si>
  <si>
    <t>КОЖАНЫ</t>
  </si>
  <si>
    <t>КОСАЧИ</t>
  </si>
  <si>
    <t>КУРБАТОВСКАЯ</t>
  </si>
  <si>
    <t>КЭЗ</t>
  </si>
  <si>
    <t>МАРЬЕВКА</t>
  </si>
  <si>
    <t>МИГНА</t>
  </si>
  <si>
    <t>МОКРУШИНСКАЯ</t>
  </si>
  <si>
    <t>НОВАЯ СЫДА</t>
  </si>
  <si>
    <t>ПОДГОРНАЯ</t>
  </si>
  <si>
    <t>ПОДСОБНОЕ</t>
  </si>
  <si>
    <t>ПРИМОРСКАЯ</t>
  </si>
  <si>
    <t>САХАПТА</t>
  </si>
  <si>
    <t>СВЕТЛОЛОБОВСКАЯ</t>
  </si>
  <si>
    <t>СВИНОКОМПЛЕКС</t>
  </si>
  <si>
    <t>СТ БИРИЛЮСЫ</t>
  </si>
  <si>
    <t>ТЮЛЬКОВСКАЯ</t>
  </si>
  <si>
    <t>УРАЛЬСКАЯ ПТФ</t>
  </si>
  <si>
    <t>УРАЛЬСКАЯ</t>
  </si>
  <si>
    <t>ЦБК ГПП-1</t>
  </si>
  <si>
    <t>ЦРП Г.УЯР</t>
  </si>
  <si>
    <t>ЧЕРНОРЕЧИНСК-ТЯГОВАЯ</t>
  </si>
  <si>
    <t>ЧИСТОПОЛКА</t>
  </si>
  <si>
    <t>ШИРЫШТЫК</t>
  </si>
  <si>
    <t>ЮКСЕЕВО</t>
  </si>
  <si>
    <t xml:space="preserve">ПС 3540 </t>
  </si>
  <si>
    <t xml:space="preserve">ХМЗ </t>
  </si>
  <si>
    <t>АРИЙСК</t>
  </si>
  <si>
    <t>ГПП 8 КРАМЗ</t>
  </si>
  <si>
    <t>110/35/27,5/6</t>
  </si>
  <si>
    <t>220/110</t>
  </si>
  <si>
    <t>Атаманово</t>
  </si>
  <si>
    <t>Белоярская</t>
  </si>
  <si>
    <t>Бугач</t>
  </si>
  <si>
    <t>Ветвистое</t>
  </si>
  <si>
    <t>Имбежская</t>
  </si>
  <si>
    <t>Маринино</t>
  </si>
  <si>
    <t>Маяк</t>
  </si>
  <si>
    <t>Моторская</t>
  </si>
  <si>
    <t>Н.Березовская</t>
  </si>
  <si>
    <t>Н.Камалинская</t>
  </si>
  <si>
    <t>Н.Сыдинская</t>
  </si>
  <si>
    <t>Подтесово</t>
  </si>
  <si>
    <t>Правобережная</t>
  </si>
  <si>
    <t>Творогово</t>
  </si>
  <si>
    <t>Тумаково</t>
  </si>
  <si>
    <t>Узловая</t>
  </si>
  <si>
    <t>Яруль</t>
  </si>
  <si>
    <t>Яршин</t>
  </si>
  <si>
    <t>Красная поляна</t>
  </si>
  <si>
    <t>110/35/10/6</t>
  </si>
  <si>
    <t>Б.ХАБЫК</t>
  </si>
  <si>
    <t>БЕЛОЯРСКАЯ</t>
  </si>
  <si>
    <t>ГОРОДОКСКАЯ</t>
  </si>
  <si>
    <t xml:space="preserve">ГОРОДСКАЯ №40 </t>
  </si>
  <si>
    <t>ДСЗ</t>
  </si>
  <si>
    <t>ИТАТСКАЯ</t>
  </si>
  <si>
    <t>МАЯК</t>
  </si>
  <si>
    <t>МОКРУША</t>
  </si>
  <si>
    <t>МОТОРСКАЯ</t>
  </si>
  <si>
    <t>НЕДОКУРА</t>
  </si>
  <si>
    <t>РОМАНОВСКАЯ</t>
  </si>
  <si>
    <t>САМОЙЛОВКА</t>
  </si>
  <si>
    <t>СЕВЕРНАЯ" ВЕДОМСТВЕННАЯ</t>
  </si>
  <si>
    <t>СРЕТЕНКА</t>
  </si>
  <si>
    <t>СУШИНОВКА</t>
  </si>
  <si>
    <t>ТЕСИНСКАЯ</t>
  </si>
  <si>
    <t>ЦЕНТР</t>
  </si>
  <si>
    <t>СИБТЯЖМАШ</t>
  </si>
  <si>
    <t>ГПП-2 ЦБК</t>
  </si>
  <si>
    <t>ОЧ. СООРУЖЕНИЯ</t>
  </si>
  <si>
    <t>ЕМЕЛЬЯНОВО</t>
  </si>
  <si>
    <t>БОГУЧАНЫ</t>
  </si>
  <si>
    <t>ЛЕСПРОМХОЗ</t>
  </si>
  <si>
    <t>БКУ</t>
  </si>
  <si>
    <t>ПРЕДИВИНСК</t>
  </si>
  <si>
    <t>В.УСИНСКАЯ</t>
  </si>
  <si>
    <t>ГРИГОРЬЕВСКАЯ</t>
  </si>
  <si>
    <t>СИБИРЬ</t>
  </si>
  <si>
    <r>
      <t>Сведения о  заявках  на технологическое присоединение 
и выполненных присоединениях 
к сетям филиала ОАО "МРСК Сибири"- "Красноярскэнерго"
в течение апреля 20</t>
    </r>
    <r>
      <rPr>
        <b/>
        <u val="single"/>
        <sz val="14"/>
        <color indexed="8"/>
        <rFont val="Times New Roman"/>
        <family val="1"/>
      </rPr>
      <t>13</t>
    </r>
    <r>
      <rPr>
        <b/>
        <sz val="14"/>
        <color indexed="8"/>
        <rFont val="Times New Roman"/>
        <family val="1"/>
      </rPr>
      <t xml:space="preserve"> г.</t>
    </r>
  </si>
  <si>
    <t>Сведения о  заявках  на технологическое присоединение 
и выполненных присоединениях 
к сетям филиала ОАО "МРСК Сибири"- "Красноярскэнерго"
в течение мая 2013 г.</t>
  </si>
  <si>
    <t>Абалаковская</t>
  </si>
  <si>
    <t>Абан</t>
  </si>
  <si>
    <t>Агинская</t>
  </si>
  <si>
    <t>Академгородок</t>
  </si>
  <si>
    <t>Ачинск-Тяговая</t>
  </si>
  <si>
    <t>Аэропорт</t>
  </si>
  <si>
    <t>Б.Унгут</t>
  </si>
  <si>
    <t>Балайская</t>
  </si>
  <si>
    <t>Балахтинская</t>
  </si>
  <si>
    <t>Балахтон</t>
  </si>
  <si>
    <t>Бартат</t>
  </si>
  <si>
    <t>Бархатово</t>
  </si>
  <si>
    <t>Беллыкская</t>
  </si>
  <si>
    <t>Белый Яр</t>
  </si>
  <si>
    <t>Березовская</t>
  </si>
  <si>
    <t>Большая Мурта</t>
  </si>
  <si>
    <t>Большая Кеть</t>
  </si>
  <si>
    <t>Брагинская</t>
  </si>
  <si>
    <t>Бугуртак</t>
  </si>
  <si>
    <t>БУР</t>
  </si>
  <si>
    <t>Б-Уря</t>
  </si>
  <si>
    <t>В.Усинская</t>
  </si>
  <si>
    <t>Весна</t>
  </si>
  <si>
    <t>Водозабор</t>
  </si>
  <si>
    <t>Вознесенка</t>
  </si>
  <si>
    <t>Вороковка</t>
  </si>
  <si>
    <t>Восточная</t>
  </si>
  <si>
    <t>Глядено</t>
  </si>
  <si>
    <t>Городокская</t>
  </si>
  <si>
    <t>Городская</t>
  </si>
  <si>
    <t>Горячегорская</t>
  </si>
  <si>
    <t>ГПП8 КРАМЗ</t>
  </si>
  <si>
    <t>ГПП8"КРАМЗ"</t>
  </si>
  <si>
    <t>Дачная</t>
  </si>
  <si>
    <t>Дивногорская</t>
  </si>
  <si>
    <t>Дрокино</t>
  </si>
  <si>
    <t>Дудовка</t>
  </si>
  <si>
    <t>Ельник</t>
  </si>
  <si>
    <t>Емельяново-110</t>
  </si>
  <si>
    <t>Енисейская</t>
  </si>
  <si>
    <t>Ермаковская</t>
  </si>
  <si>
    <t>Железнодорожная</t>
  </si>
  <si>
    <t>Жилпоселок</t>
  </si>
  <si>
    <t>Заводская</t>
  </si>
  <si>
    <t>Заозерновская</t>
  </si>
  <si>
    <t>Западная</t>
  </si>
  <si>
    <t>ЗападныйБорт</t>
  </si>
  <si>
    <t>Заря</t>
  </si>
  <si>
    <t>Затонская</t>
  </si>
  <si>
    <t>Зеленая</t>
  </si>
  <si>
    <t>Злобинская</t>
  </si>
  <si>
    <t>Знаменская</t>
  </si>
  <si>
    <t>Зыково</t>
  </si>
  <si>
    <t>Ивановка</t>
  </si>
  <si>
    <t>Идринская</t>
  </si>
  <si>
    <t>Имис</t>
  </si>
  <si>
    <t>ИнститутФизики</t>
  </si>
  <si>
    <t>Казанцево</t>
  </si>
  <si>
    <t>Казачинская</t>
  </si>
  <si>
    <t>Каптыревская</t>
  </si>
  <si>
    <t>Карапсель</t>
  </si>
  <si>
    <t>Каратузская</t>
  </si>
  <si>
    <t>Козулька</t>
  </si>
  <si>
    <t>Колмаковская</t>
  </si>
  <si>
    <t>Косачи</t>
  </si>
  <si>
    <t>Кочергино</t>
  </si>
  <si>
    <t>Кошурниково-тяговая</t>
  </si>
  <si>
    <t>Красная Сопка</t>
  </si>
  <si>
    <t>Краснотуранская</t>
  </si>
  <si>
    <t>Красноярская ТЭЦ-1</t>
  </si>
  <si>
    <t>КрасноярскаяТЭЦ-1</t>
  </si>
  <si>
    <t>Крекер</t>
  </si>
  <si>
    <t>Критово</t>
  </si>
  <si>
    <t>Кулаковская</t>
  </si>
  <si>
    <t>Кулижниково</t>
  </si>
  <si>
    <t>Курагино</t>
  </si>
  <si>
    <t>Курбатовская</t>
  </si>
  <si>
    <t>Кучерово</t>
  </si>
  <si>
    <t>Левобережная</t>
  </si>
  <si>
    <t>220/110/35/10/6</t>
  </si>
  <si>
    <t>Локшино</t>
  </si>
  <si>
    <t>Маганская</t>
  </si>
  <si>
    <t>Малиновская</t>
  </si>
  <si>
    <t>Маловка</t>
  </si>
  <si>
    <t>Малый Имыш</t>
  </si>
  <si>
    <t>Марьевская</t>
  </si>
  <si>
    <t>Медпрепараты</t>
  </si>
  <si>
    <t>Межово</t>
  </si>
  <si>
    <t>Мигна</t>
  </si>
  <si>
    <t>Миндерла</t>
  </si>
  <si>
    <t>Минусинская городская</t>
  </si>
  <si>
    <t>Минусинская-Опорная</t>
  </si>
  <si>
    <t>Мичуринская</t>
  </si>
  <si>
    <t>Мокрушинская</t>
  </si>
  <si>
    <t>Молодежная</t>
  </si>
  <si>
    <t>Мясокомбинат</t>
  </si>
  <si>
    <t>Н.Бирилюссы</t>
  </si>
  <si>
    <t>Нагорная</t>
  </si>
  <si>
    <t>Нагорново</t>
  </si>
  <si>
    <t>Назаровская</t>
  </si>
  <si>
    <t>Нарва</t>
  </si>
  <si>
    <t>НГРЭС</t>
  </si>
  <si>
    <t>Нижний Ингаш</t>
  </si>
  <si>
    <t>Никольское</t>
  </si>
  <si>
    <t>Новоенисейская</t>
  </si>
  <si>
    <t>Новоселовская</t>
  </si>
  <si>
    <t>Няша</t>
  </si>
  <si>
    <t>Овсянка</t>
  </si>
  <si>
    <t>Павловщина</t>
  </si>
  <si>
    <t>Парная</t>
  </si>
  <si>
    <t>Партизанская</t>
  </si>
  <si>
    <t>Первоманская</t>
  </si>
  <si>
    <t>Пировская</t>
  </si>
  <si>
    <t>Победа</t>
  </si>
  <si>
    <t>Полевое</t>
  </si>
  <si>
    <t>Полиграфкомбинат</t>
  </si>
  <si>
    <t>Предмостная</t>
  </si>
  <si>
    <t>Преображенка</t>
  </si>
  <si>
    <t>Приморская</t>
  </si>
  <si>
    <t>Пролетарская</t>
  </si>
  <si>
    <t>Промбаза</t>
  </si>
  <si>
    <t>Птицесовхоз</t>
  </si>
  <si>
    <t>Радиотехническая</t>
  </si>
  <si>
    <t>Рассвет</t>
  </si>
  <si>
    <t>220/10</t>
  </si>
  <si>
    <t>Светлолобово</t>
  </si>
  <si>
    <t>Свинокомплекс</t>
  </si>
  <si>
    <t>Северная</t>
  </si>
  <si>
    <t>110/6;10</t>
  </si>
  <si>
    <t>Сельмаш</t>
  </si>
  <si>
    <t>Сибирь</t>
  </si>
  <si>
    <t>Сибэлектросталь</t>
  </si>
  <si>
    <t>Советская</t>
  </si>
  <si>
    <t>Солгон</t>
  </si>
  <si>
    <t>Солонцы</t>
  </si>
  <si>
    <t>Ст.Козулька</t>
  </si>
  <si>
    <t>Стеклозавод</t>
  </si>
  <si>
    <t>Степная</t>
  </si>
  <si>
    <t>Стрелка</t>
  </si>
  <si>
    <t>Стройиндустрия</t>
  </si>
  <si>
    <t>Субботинская</t>
  </si>
  <si>
    <t>Судостроительный</t>
  </si>
  <si>
    <t>Суханово</t>
  </si>
  <si>
    <t>Сухая балка</t>
  </si>
  <si>
    <t>Сухобузимо</t>
  </si>
  <si>
    <t>Сухово</t>
  </si>
  <si>
    <t>Сучково</t>
  </si>
  <si>
    <t>СЭС</t>
  </si>
  <si>
    <t>Тагарская</t>
  </si>
  <si>
    <t>Таежная</t>
  </si>
  <si>
    <t>Талая</t>
  </si>
  <si>
    <t>Тарутинская</t>
  </si>
  <si>
    <t>Тасеево</t>
  </si>
  <si>
    <t>Телевизорная</t>
  </si>
  <si>
    <t>Тесинская</t>
  </si>
  <si>
    <t>Толстихино</t>
  </si>
  <si>
    <t>ТранзитнаяВ</t>
  </si>
  <si>
    <t>Троица</t>
  </si>
  <si>
    <t>Тульская</t>
  </si>
  <si>
    <t>Тюхтет</t>
  </si>
  <si>
    <t>Уджейская</t>
  </si>
  <si>
    <t>Ужур</t>
  </si>
  <si>
    <t>Ужур совхоз</t>
  </si>
  <si>
    <t>Улуй</t>
  </si>
  <si>
    <t>Унерская</t>
  </si>
  <si>
    <t>Уральская</t>
  </si>
  <si>
    <t>Уральская ПТФ</t>
  </si>
  <si>
    <t>Устьянская</t>
  </si>
  <si>
    <t>Устюг</t>
  </si>
  <si>
    <t>Учум</t>
  </si>
  <si>
    <t>Уярская городская</t>
  </si>
  <si>
    <t>Цемзавод</t>
  </si>
  <si>
    <t>Центральная</t>
  </si>
  <si>
    <t>Частоостровская</t>
  </si>
  <si>
    <t>Чечеул</t>
  </si>
  <si>
    <t>Шалинская</t>
  </si>
  <si>
    <t>Шалоболинская</t>
  </si>
  <si>
    <t>Шарыповская</t>
  </si>
  <si>
    <t>Шелковый комбинат</t>
  </si>
  <si>
    <t>Шеломки</t>
  </si>
  <si>
    <t>Шила</t>
  </si>
  <si>
    <t>Ширыштыкская</t>
  </si>
  <si>
    <t>Шуваево</t>
  </si>
  <si>
    <t>Шумково</t>
  </si>
  <si>
    <t>Шушенскаягородская</t>
  </si>
  <si>
    <t>Элита</t>
  </si>
  <si>
    <t>Энергетик</t>
  </si>
  <si>
    <t>Юбилейная</t>
  </si>
  <si>
    <t>Юго-Западная</t>
  </si>
  <si>
    <t>Юлия</t>
  </si>
  <si>
    <t>Юрьевка</t>
  </si>
  <si>
    <t>Яга</t>
  </si>
  <si>
    <t>Ястребово</t>
  </si>
  <si>
    <t>Подсосенская</t>
  </si>
  <si>
    <t xml:space="preserve">110/10 кВ </t>
  </si>
  <si>
    <t>Шинный завод</t>
  </si>
  <si>
    <t xml:space="preserve">110/10 </t>
  </si>
  <si>
    <t xml:space="preserve"> 35/10 КВ</t>
  </si>
  <si>
    <t>Кол-во присоединений, шт</t>
  </si>
  <si>
    <t>Кононово</t>
  </si>
  <si>
    <t>Ю-Восточная</t>
  </si>
  <si>
    <t>Красная</t>
  </si>
  <si>
    <t>Солянская</t>
  </si>
  <si>
    <t>Н.Пятницкая</t>
  </si>
  <si>
    <t>Сугристое</t>
  </si>
  <si>
    <t>Таловка</t>
  </si>
  <si>
    <t>Российка</t>
  </si>
  <si>
    <t>Береш</t>
  </si>
  <si>
    <t>Морозово</t>
  </si>
  <si>
    <t>Танзыбейская</t>
  </si>
  <si>
    <t>Ленинская</t>
  </si>
  <si>
    <t>Кутужековская</t>
  </si>
  <si>
    <t>ЦРП №30</t>
  </si>
  <si>
    <r>
      <t>Сведения о  заявках  на технологическое присоединение 
и выполненных присоединениях 
к сетям филиала ОАО "МРСК Сибири"- "Красноярскэнерго"
в течение</t>
    </r>
    <r>
      <rPr>
        <b/>
        <sz val="14"/>
        <color indexed="8"/>
        <rFont val="Times New Roman"/>
        <family val="1"/>
      </rPr>
      <t xml:space="preserve"> июня 2013 г.</t>
    </r>
  </si>
  <si>
    <t>Кошурниково тяговая</t>
  </si>
  <si>
    <t>Весна-2</t>
  </si>
  <si>
    <t>Таскино</t>
  </si>
  <si>
    <t>Георгиевка</t>
  </si>
  <si>
    <t>Ю-Александровка</t>
  </si>
  <si>
    <t>Удачное</t>
  </si>
  <si>
    <t>Б.Улуй</t>
  </si>
  <si>
    <t>Н.Еловка</t>
  </si>
  <si>
    <t>Счастливое</t>
  </si>
  <si>
    <t>Боготольская</t>
  </si>
  <si>
    <t>Троицкая</t>
  </si>
  <si>
    <t>Высотинская</t>
  </si>
  <si>
    <t>Заозерновская городская</t>
  </si>
  <si>
    <t>Тальская</t>
  </si>
  <si>
    <t>ЛесосибирскийКЭЗ</t>
  </si>
  <si>
    <t>Айтат</t>
  </si>
  <si>
    <t>Заледеево</t>
  </si>
  <si>
    <t>Крутоярская</t>
  </si>
  <si>
    <t>Черемушки</t>
  </si>
  <si>
    <t>Шушенская городская</t>
  </si>
  <si>
    <t xml:space="preserve">Вознесенка </t>
  </si>
  <si>
    <t>Дзержинская</t>
  </si>
  <si>
    <t>Итатская</t>
  </si>
  <si>
    <t>Комбикормовый завод</t>
  </si>
  <si>
    <t>220/35/27</t>
  </si>
  <si>
    <t xml:space="preserve">Заводская </t>
  </si>
  <si>
    <t>Сведения0о00заявках00на0технологическое0присоединение0
и0выполненных0присоединениях0
к0сетям0филиала0ОАО0"МРСК0Сибири"-0"Красноярскэнерго"
в0течение0января020130г.</t>
  </si>
  <si>
    <t>№0п/п</t>
  </si>
  <si>
    <t>Наименование0подстанции</t>
  </si>
  <si>
    <t>Уровни0напряжения,0кВ</t>
  </si>
  <si>
    <t>Заявки0на0технологическое0присоединение,0поданные0в0течение0месяца</t>
  </si>
  <si>
    <t>Кол-во00заявок0на0технологическое0присоединение,0аннулированных0в0течение0месяца</t>
  </si>
  <si>
    <t>Присоединения,0исполненные0в0течение0месяца</t>
  </si>
  <si>
    <t>Кол-во0заявок,0шт</t>
  </si>
  <si>
    <t>Объем0мощности,0необходимый0для0удовлетворения0заявок,0МВА</t>
  </si>
  <si>
    <t>Кол-во0присоединений,0шт.</t>
  </si>
  <si>
    <t>Объем0присоединенной0мощности,0МВА</t>
  </si>
  <si>
    <t>ВЕРХНИЙ0АМОНАШ</t>
  </si>
  <si>
    <t>ЗАПАДНЫЙ0БОРТ</t>
  </si>
  <si>
    <t>ИНСТИТУТ0ФИЗИКИ</t>
  </si>
  <si>
    <t>КРАСНАЯ0СОПКА</t>
  </si>
  <si>
    <t>М0ИВАНОВКА</t>
  </si>
  <si>
    <t>М0УЛУЙ</t>
  </si>
  <si>
    <t>МАЛЫЙ0ИМЫШ</t>
  </si>
  <si>
    <t>МЯСОКОМБИНАТ0</t>
  </si>
  <si>
    <t>Н0ЕЛОВКА</t>
  </si>
  <si>
    <t>НИЖНИЙ0ИНГАШ</t>
  </si>
  <si>
    <t>О.0ОТДЫХА</t>
  </si>
  <si>
    <t>ПОДСОБНОЕ0ХОЗЯЙСТВО</t>
  </si>
  <si>
    <t>БОЛЬШАЯ0МУРТА</t>
  </si>
  <si>
    <t>СУХАЯ0БАЛКА</t>
  </si>
  <si>
    <t>ШЕЛКОВЫЙ0КОМБИНАТ</t>
  </si>
  <si>
    <t>ШИННЫЙ0ЗАВОД</t>
  </si>
  <si>
    <t>ШУШЕНСКАЯ0ГОРОДСКАЯ</t>
  </si>
  <si>
    <t>Итого0по0сетям0филиала0ОАО0"МРСК0Сибири"0-0"Красноярскэнерго"0в0Красноярском0крае</t>
  </si>
  <si>
    <t>Б.Хабыкская</t>
  </si>
  <si>
    <t>Базаиха</t>
  </si>
  <si>
    <t>Березовка</t>
  </si>
  <si>
    <t>Михайловка</t>
  </si>
  <si>
    <t>Остров Отдыха</t>
  </si>
  <si>
    <t>Романовка</t>
  </si>
  <si>
    <t>Ст.Бирилюссы</t>
  </si>
  <si>
    <t>Усть-Яруль</t>
  </si>
  <si>
    <t>Фаначет</t>
  </si>
  <si>
    <t>Шушь</t>
  </si>
  <si>
    <t>Сибтяжмаш</t>
  </si>
  <si>
    <t>110/6"Правобережная"</t>
  </si>
  <si>
    <t>Тинская</t>
  </si>
  <si>
    <t>Карьер</t>
  </si>
  <si>
    <t>КраснаяСопка</t>
  </si>
  <si>
    <t>ф.М-01ПС"Филимоново-Тяговая"</t>
  </si>
  <si>
    <t>Павловка</t>
  </si>
  <si>
    <t>Владимировка</t>
  </si>
  <si>
    <t>Краснаяполяна</t>
  </si>
  <si>
    <t>Кирчиж</t>
  </si>
  <si>
    <t>Васильевка</t>
  </si>
  <si>
    <t>ЖБИ</t>
  </si>
  <si>
    <t>Переясловская</t>
  </si>
  <si>
    <t>Иннокентьевская</t>
  </si>
  <si>
    <t>Комбикомовый завод</t>
  </si>
  <si>
    <t>Степной баджей</t>
  </si>
  <si>
    <t>Верхнепашино</t>
  </si>
  <si>
    <t>Кемская</t>
  </si>
  <si>
    <t>Чистополка</t>
  </si>
  <si>
    <t>Юксеево</t>
  </si>
  <si>
    <t>Раздолинская</t>
  </si>
  <si>
    <t>220/110/6</t>
  </si>
  <si>
    <t>Карабула</t>
  </si>
  <si>
    <t>Курганы</t>
  </si>
  <si>
    <t>Кожаны</t>
  </si>
  <si>
    <t>Петропавловка</t>
  </si>
  <si>
    <t>Новоалтатка</t>
  </si>
  <si>
    <t>Григорьевская</t>
  </si>
  <si>
    <t>Саянская</t>
  </si>
  <si>
    <t>Б.Ничка</t>
  </si>
  <si>
    <t>Артемовская</t>
  </si>
  <si>
    <t>Саянская тяговая</t>
  </si>
  <si>
    <t>220/110/35/27,5/10</t>
  </si>
  <si>
    <t>Очистные сооружения</t>
  </si>
  <si>
    <t>Мана тяговая</t>
  </si>
  <si>
    <t>Филимоново-Тяговая</t>
  </si>
  <si>
    <t>Транзитная В</t>
  </si>
  <si>
    <r>
      <t>Сведения о  заявках  на технологическое присоединение 
и выполненных присоединениях 
к сетям филиала ОАО "МРСК Сибири"- "Красноярскэнерго"
в течение</t>
    </r>
    <r>
      <rPr>
        <b/>
        <sz val="14"/>
        <color indexed="8"/>
        <rFont val="Times New Roman"/>
        <family val="1"/>
      </rPr>
      <t xml:space="preserve"> июля 2013 г.</t>
    </r>
  </si>
  <si>
    <r>
      <t>Сведения о  заявках  на технологическое присоединение 
и выполненных присоединениях 
к сетям филиала ОАО "МРСК Сибири"- "Красноярскэнерго"
в течение</t>
    </r>
    <r>
      <rPr>
        <b/>
        <sz val="14"/>
        <color indexed="8"/>
        <rFont val="Times New Roman"/>
        <family val="1"/>
      </rPr>
      <t xml:space="preserve"> август 20</t>
    </r>
    <r>
      <rPr>
        <b/>
        <u val="single"/>
        <sz val="14"/>
        <color indexed="8"/>
        <rFont val="Times New Roman"/>
        <family val="1"/>
      </rPr>
      <t>13</t>
    </r>
    <r>
      <rPr>
        <b/>
        <sz val="14"/>
        <color indexed="8"/>
        <rFont val="Times New Roman"/>
        <family val="1"/>
      </rPr>
      <t xml:space="preserve"> г.</t>
    </r>
  </si>
  <si>
    <t>Красмаш</t>
  </si>
  <si>
    <t>Гидростроителей</t>
  </si>
  <si>
    <t>Арийск</t>
  </si>
  <si>
    <t>Оч.Сооружения2Т</t>
  </si>
  <si>
    <t>Глядень</t>
  </si>
  <si>
    <t>Степное</t>
  </si>
  <si>
    <t>Поваренкино</t>
  </si>
  <si>
    <t>М.Косуль</t>
  </si>
  <si>
    <t>Чернореченск-Тяга</t>
  </si>
  <si>
    <t>Александровская</t>
  </si>
  <si>
    <t>Подсобное хозяйство</t>
  </si>
  <si>
    <t>Подгорная</t>
  </si>
  <si>
    <t>БольшаяКеть</t>
  </si>
  <si>
    <t>Чунояр</t>
  </si>
  <si>
    <t>110/35/10"Чунояр"</t>
  </si>
  <si>
    <t>Анаш</t>
  </si>
  <si>
    <t>Иджа</t>
  </si>
  <si>
    <t>Отрокская</t>
  </si>
  <si>
    <t>110/35/27.5/10</t>
  </si>
  <si>
    <t>Плотина</t>
  </si>
  <si>
    <t>Западная-2</t>
  </si>
  <si>
    <t>х/к Енисей</t>
  </si>
  <si>
    <t>В.Ададым</t>
  </si>
  <si>
    <t>Сахапта</t>
  </si>
  <si>
    <t>Вагино</t>
  </si>
  <si>
    <t>ПС№13«В»110/6НПС-Кемчуг</t>
  </si>
  <si>
    <t>М.Камалинская</t>
  </si>
  <si>
    <t>ЛДК</t>
  </si>
  <si>
    <t>Толстый Мыс</t>
  </si>
  <si>
    <t>Емельяново-2</t>
  </si>
  <si>
    <t>Залипье</t>
  </si>
  <si>
    <t>Д.Мост</t>
  </si>
  <si>
    <t>Сотниково</t>
  </si>
  <si>
    <t>ф.М-01ПСФилимоново-Тяговая</t>
  </si>
  <si>
    <t>Совхозы</t>
  </si>
  <si>
    <t>Сушиновская</t>
  </si>
  <si>
    <t>Александровка</t>
  </si>
  <si>
    <t>Мотыгинская</t>
  </si>
  <si>
    <t>Тамтачет</t>
  </si>
  <si>
    <t>Новохайская</t>
  </si>
  <si>
    <t>Богучаны</t>
  </si>
  <si>
    <t>Недокура</t>
  </si>
  <si>
    <t>Чулымская</t>
  </si>
  <si>
    <t>НовыйОгур</t>
  </si>
  <si>
    <t>Кома</t>
  </si>
  <si>
    <t>Тигрицкая</t>
  </si>
  <si>
    <t>Тубинская</t>
  </si>
  <si>
    <t>Колон</t>
  </si>
  <si>
    <t>Самойловка</t>
  </si>
  <si>
    <t>Сретенка</t>
  </si>
  <si>
    <t>Тарай</t>
  </si>
  <si>
    <r>
      <t>Сведения о  заявках  на технологическое присоединение 
и выполненных присоединениях 
к сетям филиала ОАО "МРСК Сибири"- "Красноярскэнерго"
в течение</t>
    </r>
    <r>
      <rPr>
        <b/>
        <sz val="14"/>
        <color indexed="8"/>
        <rFont val="Times New Roman"/>
        <family val="1"/>
      </rPr>
      <t xml:space="preserve"> сентября 20</t>
    </r>
    <r>
      <rPr>
        <b/>
        <u val="single"/>
        <sz val="14"/>
        <color indexed="8"/>
        <rFont val="Times New Roman"/>
        <family val="1"/>
      </rPr>
      <t>13</t>
    </r>
    <r>
      <rPr>
        <b/>
        <sz val="14"/>
        <color indexed="8"/>
        <rFont val="Times New Roman"/>
        <family val="1"/>
      </rPr>
      <t xml:space="preserve"> г.</t>
    </r>
  </si>
  <si>
    <t>Объем мощности, необходимый для удовлетворения заявок, кВт</t>
  </si>
  <si>
    <t>Объем присоединенной мощности, кВт</t>
  </si>
  <si>
    <t>Транзитная</t>
  </si>
  <si>
    <t>Российская</t>
  </si>
  <si>
    <t>Анцирь</t>
  </si>
  <si>
    <t>Вершино-Рыбинская</t>
  </si>
  <si>
    <t>Еловка</t>
  </si>
  <si>
    <t>ЗЛМК</t>
  </si>
  <si>
    <t>Манзя</t>
  </si>
  <si>
    <t>Маталассы</t>
  </si>
  <si>
    <t>Мингуль</t>
  </si>
  <si>
    <t>Н.Троицкая</t>
  </si>
  <si>
    <t>Новоенисейский ЛДК</t>
  </si>
  <si>
    <t>Опорная</t>
  </si>
  <si>
    <t>Погодаево</t>
  </si>
  <si>
    <t>Сокол</t>
  </si>
  <si>
    <t>ПС№8Кача</t>
  </si>
  <si>
    <t>Орловка</t>
  </si>
  <si>
    <t>Мокруша</t>
  </si>
  <si>
    <t>Зачулымка</t>
  </si>
  <si>
    <t>Бородинская</t>
  </si>
  <si>
    <t>Рыбинская</t>
  </si>
  <si>
    <t>Карьеры</t>
  </si>
  <si>
    <t>Степановская</t>
  </si>
  <si>
    <t>Б.Кантат</t>
  </si>
  <si>
    <t>Тюльковская</t>
  </si>
  <si>
    <t>Салбинская</t>
  </si>
  <si>
    <t>Осиновый мыс</t>
  </si>
  <si>
    <r>
      <t>Сведения о  заявках  на технологическое присоединение 
и выполненных присоединениях 
к сетям филиала ОАО "МРСК Сибири"- "Красноярскэнерго"
в течение</t>
    </r>
    <r>
      <rPr>
        <b/>
        <sz val="14"/>
        <color indexed="8"/>
        <rFont val="Times New Roman"/>
        <family val="1"/>
      </rPr>
      <t xml:space="preserve"> октября 2013 г.</t>
    </r>
  </si>
  <si>
    <t>Малый Кемчуг</t>
  </si>
  <si>
    <t>ЛДК-1</t>
  </si>
  <si>
    <t>Осиновыймыс</t>
  </si>
  <si>
    <t>Пинчуга</t>
  </si>
  <si>
    <t>МЭС</t>
  </si>
  <si>
    <r>
      <t>Сведения о  заявках  на технологическое присоединение 
и выполненных присоединениях 
к сетям филиала ОАО "МРСК Сибири"- "Красноярскэнерго"
в течение</t>
    </r>
    <r>
      <rPr>
        <b/>
        <sz val="14"/>
        <color indexed="8"/>
        <rFont val="Times New Roman"/>
        <family val="1"/>
      </rPr>
      <t xml:space="preserve"> ноября 20</t>
    </r>
    <r>
      <rPr>
        <b/>
        <u val="single"/>
        <sz val="14"/>
        <color indexed="8"/>
        <rFont val="Times New Roman"/>
        <family val="1"/>
      </rPr>
      <t>13</t>
    </r>
    <r>
      <rPr>
        <b/>
        <sz val="14"/>
        <color indexed="8"/>
        <rFont val="Times New Roman"/>
        <family val="1"/>
      </rPr>
      <t xml:space="preserve"> г.</t>
    </r>
  </si>
  <si>
    <t>2Х63МВА</t>
  </si>
  <si>
    <t>220/110/10кВ2Х63МВА</t>
  </si>
  <si>
    <t>Новогородка</t>
  </si>
  <si>
    <t>Ораки</t>
  </si>
  <si>
    <t>Сведения о  заявках  на технологическое присоединение 
и выполненных присоединениях 
к сетям филиала ОАО "МРСК Сибири"- "Красноярскэнерго"
в течение декабря 2013 г.</t>
  </si>
  <si>
    <t xml:space="preserve">Комсомольская </t>
  </si>
  <si>
    <t>Солнечный</t>
  </si>
  <si>
    <t xml:space="preserve">Артемовск </t>
  </si>
  <si>
    <t>Сведения о  заявках  на технологическое присоединение 
и выполненных присоединениях 
к сетям филиала ОАО "МРСК Сибири"- "Красноярскэнерго"
в течение января 2014 г.</t>
  </si>
  <si>
    <t>"Полиграфкомбинат"</t>
  </si>
  <si>
    <t>Иланская-городская.</t>
  </si>
  <si>
    <t>Б.Кнышинская</t>
  </si>
  <si>
    <t>110/35</t>
  </si>
  <si>
    <t>Сведения о  заявках  на технологическое присоединение 
и выполненных присоединениях 
к сетям филиала ОАО "МРСК Сибири"- "Красноярскэнерго"
в течение февраля 2014 г.</t>
  </si>
  <si>
    <t>В.Амонаш</t>
  </si>
  <si>
    <t>Инголь</t>
  </si>
  <si>
    <t>ХМЗ</t>
  </si>
  <si>
    <t>Комсомольская</t>
  </si>
  <si>
    <t>Кедр</t>
  </si>
  <si>
    <t>Кача</t>
  </si>
  <si>
    <t>Н.БИРЮСИНСК</t>
  </si>
  <si>
    <t>ЗТИиК</t>
  </si>
  <si>
    <t>ККЗ</t>
  </si>
  <si>
    <t>Мана тяг.</t>
  </si>
  <si>
    <t>ПСИмбинская</t>
  </si>
  <si>
    <t>Сведения о  заявках  на технологическое присоединение 
и выполненных присоединениях 
к сетям филиала ОАО "МРСК Сибири"- "Красноярскэнерго"
в течение марта 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</si>
</sst>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u val="single"/>
      <sz val="12.1"/>
      <color indexed="1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165" fontId="3" fillId="0" borderId="10" xfId="74" applyNumberFormat="1" applyFont="1" applyFill="1" applyBorder="1" applyAlignment="1" applyProtection="1">
      <alignment horizontal="center" vertical="center" wrapText="1"/>
      <protection locked="0"/>
    </xf>
    <xf numFmtId="165" fontId="57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65" fontId="57" fillId="0" borderId="10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2" fontId="57" fillId="0" borderId="10" xfId="0" applyNumberFormat="1" applyFont="1" applyBorder="1" applyAlignment="1">
      <alignment horizontal="center" vertical="center"/>
    </xf>
    <xf numFmtId="165" fontId="58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0" xfId="74" applyFont="1" applyFill="1" applyBorder="1" applyAlignment="1" applyProtection="1">
      <alignment horizontal="center" vertical="center" wrapText="1"/>
      <protection locked="0"/>
    </xf>
    <xf numFmtId="0" fontId="3" fillId="0" borderId="11" xfId="74" applyFont="1" applyFill="1" applyBorder="1" applyAlignment="1" applyProtection="1">
      <alignment horizontal="center" vertical="center" wrapText="1"/>
      <protection locked="0"/>
    </xf>
    <xf numFmtId="164" fontId="3" fillId="33" borderId="12" xfId="73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74" applyFont="1" applyFill="1" applyBorder="1" applyAlignment="1" applyProtection="1">
      <alignment horizontal="center" vertical="center" wrapText="1"/>
      <protection locked="0"/>
    </xf>
    <xf numFmtId="165" fontId="0" fillId="33" borderId="10" xfId="0" applyNumberFormat="1" applyFont="1" applyFill="1" applyBorder="1" applyAlignment="1">
      <alignment horizontal="right"/>
    </xf>
    <xf numFmtId="2" fontId="57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7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57" fillId="0" borderId="1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/>
    </xf>
    <xf numFmtId="1" fontId="57" fillId="33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5" fontId="57" fillId="0" borderId="13" xfId="0" applyNumberFormat="1" applyFont="1" applyFill="1" applyBorder="1" applyAlignment="1">
      <alignment horizontal="center"/>
    </xf>
    <xf numFmtId="0" fontId="12" fillId="33" borderId="10" xfId="74" applyFont="1" applyFill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57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57" fillId="33" borderId="14" xfId="0" applyFont="1" applyFill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4" xfId="0" applyFont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65" fontId="57" fillId="0" borderId="10" xfId="0" applyNumberFormat="1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164" fontId="17" fillId="0" borderId="12" xfId="73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74" applyFont="1" applyFill="1" applyBorder="1" applyAlignment="1" applyProtection="1">
      <alignment horizontal="center" vertical="center" wrapText="1"/>
      <protection locked="0"/>
    </xf>
    <xf numFmtId="165" fontId="17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74" applyFont="1" applyFill="1" applyBorder="1" applyAlignment="1" applyProtection="1">
      <alignment horizontal="center" vertical="center" wrapText="1"/>
      <protection locked="0"/>
    </xf>
    <xf numFmtId="0" fontId="17" fillId="0" borderId="11" xfId="74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2" fontId="57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5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3" fillId="0" borderId="10" xfId="74" applyFont="1" applyFill="1" applyBorder="1" applyAlignment="1" applyProtection="1">
      <alignment horizontal="center" vertical="center" wrapText="1"/>
      <protection locked="0"/>
    </xf>
    <xf numFmtId="0" fontId="3" fillId="0" borderId="11" xfId="74" applyFont="1" applyFill="1" applyBorder="1" applyAlignment="1" applyProtection="1">
      <alignment horizontal="center" vertical="center" wrapText="1"/>
      <protection locked="0"/>
    </xf>
    <xf numFmtId="0" fontId="3" fillId="0" borderId="10" xfId="74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  <xf numFmtId="4" fontId="63" fillId="0" borderId="10" xfId="0" applyNumberFormat="1" applyFont="1" applyBorder="1" applyAlignment="1">
      <alignment horizontal="center"/>
    </xf>
    <xf numFmtId="0" fontId="64" fillId="0" borderId="10" xfId="42" applyFont="1" applyFill="1" applyBorder="1" applyAlignment="1" applyProtection="1">
      <alignment horizontal="left" vertical="center" wrapText="1"/>
      <protection/>
    </xf>
    <xf numFmtId="0" fontId="63" fillId="0" borderId="10" xfId="0" applyFont="1" applyFill="1" applyBorder="1" applyAlignment="1">
      <alignment horizontal="left"/>
    </xf>
    <xf numFmtId="0" fontId="63" fillId="0" borderId="10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3" fillId="0" borderId="10" xfId="74" applyFont="1" applyFill="1" applyBorder="1" applyAlignment="1" applyProtection="1">
      <alignment horizontal="center" vertical="center" wrapText="1"/>
      <protection locked="0"/>
    </xf>
    <xf numFmtId="0" fontId="3" fillId="33" borderId="10" xfId="74" applyFont="1" applyFill="1" applyBorder="1" applyAlignment="1" applyProtection="1">
      <alignment horizontal="center" vertical="center" wrapText="1"/>
      <protection locked="0"/>
    </xf>
    <xf numFmtId="0" fontId="3" fillId="0" borderId="11" xfId="74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166" fontId="63" fillId="0" borderId="10" xfId="0" applyNumberFormat="1" applyFont="1" applyFill="1" applyBorder="1" applyAlignment="1">
      <alignment horizontal="center"/>
    </xf>
    <xf numFmtId="4" fontId="57" fillId="0" borderId="10" xfId="0" applyNumberFormat="1" applyFont="1" applyFill="1" applyBorder="1" applyAlignment="1">
      <alignment horizontal="center" vertical="center"/>
    </xf>
    <xf numFmtId="0" fontId="3" fillId="0" borderId="10" xfId="74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/>
    </xf>
    <xf numFmtId="0" fontId="57" fillId="33" borderId="13" xfId="0" applyFont="1" applyFill="1" applyBorder="1" applyAlignment="1">
      <alignment horizontal="center" vertical="center"/>
    </xf>
    <xf numFmtId="2" fontId="57" fillId="10" borderId="10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2" fontId="57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4" fontId="63" fillId="0" borderId="0" xfId="0" applyNumberFormat="1" applyFont="1" applyAlignment="1">
      <alignment/>
    </xf>
    <xf numFmtId="0" fontId="3" fillId="0" borderId="10" xfId="74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Border="1" applyAlignment="1">
      <alignment/>
    </xf>
    <xf numFmtId="164" fontId="63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164" fontId="6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" fontId="44" fillId="0" borderId="10" xfId="42" applyNumberFormat="1" applyFill="1" applyBorder="1" applyAlignment="1" applyProtection="1">
      <alignment vertical="top" wrapText="1"/>
      <protection/>
    </xf>
    <xf numFmtId="0" fontId="0" fillId="11" borderId="0" xfId="0" applyFill="1" applyAlignment="1">
      <alignment/>
    </xf>
    <xf numFmtId="0" fontId="44" fillId="0" borderId="10" xfId="42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48" fillId="0" borderId="10" xfId="0" applyNumberFormat="1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/>
    </xf>
    <xf numFmtId="0" fontId="3" fillId="0" borderId="10" xfId="74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Alignment="1">
      <alignment/>
    </xf>
    <xf numFmtId="0" fontId="62" fillId="0" borderId="10" xfId="0" applyFont="1" applyFill="1" applyBorder="1" applyAlignment="1">
      <alignment/>
    </xf>
    <xf numFmtId="0" fontId="62" fillId="0" borderId="10" xfId="0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3" fillId="0" borderId="10" xfId="74" applyFont="1" applyFill="1" applyBorder="1" applyAlignment="1" applyProtection="1">
      <alignment horizontal="center" vertical="center" wrapText="1"/>
      <protection locked="0"/>
    </xf>
    <xf numFmtId="0" fontId="3" fillId="0" borderId="10" xfId="74" applyFont="1" applyFill="1" applyBorder="1" applyAlignment="1" applyProtection="1">
      <alignment horizontal="center" vertical="center" wrapText="1"/>
      <protection locked="0"/>
    </xf>
    <xf numFmtId="3" fontId="62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66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3" fillId="0" borderId="10" xfId="74" applyFont="1" applyFill="1" applyBorder="1" applyAlignment="1" applyProtection="1">
      <alignment horizontal="center" vertical="center" wrapText="1"/>
      <protection locked="0"/>
    </xf>
    <xf numFmtId="0" fontId="3" fillId="0" borderId="10" xfId="74" applyFont="1" applyFill="1" applyBorder="1" applyAlignment="1" applyProtection="1">
      <alignment horizontal="center" vertical="center" wrapText="1"/>
      <protection locked="0"/>
    </xf>
    <xf numFmtId="0" fontId="3" fillId="0" borderId="10" xfId="74" applyFont="1" applyFill="1" applyBorder="1" applyAlignment="1" applyProtection="1">
      <alignment horizontal="center" vertical="center" wrapText="1"/>
      <protection locked="0"/>
    </xf>
    <xf numFmtId="0" fontId="3" fillId="0" borderId="10" xfId="74" applyFont="1" applyFill="1" applyBorder="1" applyAlignment="1" applyProtection="1">
      <alignment horizontal="center" vertical="center" wrapText="1"/>
      <protection locked="0"/>
    </xf>
    <xf numFmtId="0" fontId="67" fillId="0" borderId="12" xfId="0" applyFont="1" applyFill="1" applyBorder="1" applyAlignment="1">
      <alignment horizontal="left" vertical="center" wrapText="1"/>
    </xf>
    <xf numFmtId="0" fontId="67" fillId="0" borderId="14" xfId="0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5" fillId="0" borderId="10" xfId="72" applyFont="1" applyFill="1" applyBorder="1" applyAlignment="1">
      <alignment horizontal="center" vertical="center" wrapText="1"/>
      <protection/>
    </xf>
    <xf numFmtId="0" fontId="6" fillId="0" borderId="10" xfId="72" applyFont="1" applyFill="1" applyBorder="1" applyAlignment="1">
      <alignment vertical="center" wrapText="1"/>
      <protection/>
    </xf>
    <xf numFmtId="0" fontId="2" fillId="0" borderId="10" xfId="72" applyFill="1" applyBorder="1" applyAlignment="1">
      <alignment vertical="center"/>
      <protection/>
    </xf>
    <xf numFmtId="0" fontId="3" fillId="0" borderId="10" xfId="74" applyFont="1" applyFill="1" applyBorder="1" applyAlignment="1" applyProtection="1">
      <alignment horizontal="center" vertical="center" wrapText="1"/>
      <protection locked="0"/>
    </xf>
    <xf numFmtId="0" fontId="3" fillId="33" borderId="15" xfId="74" applyFont="1" applyFill="1" applyBorder="1" applyAlignment="1" applyProtection="1">
      <alignment horizontal="center" vertical="center" wrapText="1"/>
      <protection locked="0"/>
    </xf>
    <xf numFmtId="0" fontId="3" fillId="33" borderId="16" xfId="74" applyFont="1" applyFill="1" applyBorder="1" applyAlignment="1" applyProtection="1">
      <alignment horizontal="center" vertical="center" wrapText="1"/>
      <protection locked="0"/>
    </xf>
    <xf numFmtId="0" fontId="3" fillId="33" borderId="10" xfId="74" applyFont="1" applyFill="1" applyBorder="1" applyAlignment="1" applyProtection="1">
      <alignment horizontal="center" vertical="center" wrapText="1"/>
      <protection locked="0"/>
    </xf>
    <xf numFmtId="164" fontId="3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74" applyFont="1" applyFill="1" applyBorder="1" applyAlignment="1" applyProtection="1">
      <alignment horizontal="center" vertical="center" wrapText="1"/>
      <protection locked="0"/>
    </xf>
    <xf numFmtId="0" fontId="7" fillId="0" borderId="10" xfId="72" applyFont="1" applyFill="1" applyBorder="1" applyAlignment="1">
      <alignment vertical="center" wrapText="1"/>
      <protection/>
    </xf>
    <xf numFmtId="0" fontId="14" fillId="0" borderId="10" xfId="72" applyFont="1" applyFill="1" applyBorder="1" applyAlignment="1">
      <alignment vertical="center"/>
      <protection/>
    </xf>
    <xf numFmtId="0" fontId="17" fillId="0" borderId="10" xfId="74" applyFont="1" applyFill="1" applyBorder="1" applyAlignment="1" applyProtection="1">
      <alignment horizontal="center" vertical="center" wrapText="1"/>
      <protection locked="0"/>
    </xf>
    <xf numFmtId="0" fontId="17" fillId="0" borderId="15" xfId="74" applyFont="1" applyFill="1" applyBorder="1" applyAlignment="1" applyProtection="1">
      <alignment horizontal="center" vertical="center" wrapText="1"/>
      <protection locked="0"/>
    </xf>
    <xf numFmtId="0" fontId="17" fillId="0" borderId="16" xfId="74" applyFont="1" applyFill="1" applyBorder="1" applyAlignment="1" applyProtection="1">
      <alignment horizontal="center" vertical="center" wrapText="1"/>
      <protection locked="0"/>
    </xf>
    <xf numFmtId="164" fontId="17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74" applyFont="1" applyFill="1" applyBorder="1" applyAlignment="1" applyProtection="1">
      <alignment horizontal="center" vertical="center" wrapText="1"/>
      <protection locked="0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vertical="center" wrapText="1"/>
    </xf>
    <xf numFmtId="0" fontId="63" fillId="0" borderId="18" xfId="0" applyFont="1" applyFill="1" applyBorder="1" applyAlignment="1">
      <alignment vertical="center"/>
    </xf>
    <xf numFmtId="0" fontId="63" fillId="0" borderId="19" xfId="0" applyFont="1" applyFill="1" applyBorder="1" applyAlignment="1">
      <alignment vertical="center"/>
    </xf>
    <xf numFmtId="0" fontId="3" fillId="0" borderId="15" xfId="74" applyFont="1" applyFill="1" applyBorder="1" applyAlignment="1" applyProtection="1">
      <alignment horizontal="center" vertical="center" wrapText="1"/>
      <protection locked="0"/>
    </xf>
    <xf numFmtId="0" fontId="3" fillId="0" borderId="16" xfId="74" applyFont="1" applyFill="1" applyBorder="1" applyAlignment="1" applyProtection="1">
      <alignment horizontal="center" vertical="center" wrapText="1"/>
      <protection locked="0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7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3" fillId="0" borderId="12" xfId="73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73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74" applyFont="1" applyFill="1" applyBorder="1" applyAlignment="1" applyProtection="1">
      <alignment horizontal="center" vertical="center" wrapText="1"/>
      <protection locked="0"/>
    </xf>
    <xf numFmtId="0" fontId="67" fillId="0" borderId="10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vertical="center" wrapText="1"/>
    </xf>
    <xf numFmtId="0" fontId="62" fillId="0" borderId="18" xfId="0" applyFont="1" applyFill="1" applyBorder="1" applyAlignment="1">
      <alignment vertical="center"/>
    </xf>
    <xf numFmtId="0" fontId="62" fillId="0" borderId="19" xfId="0" applyFont="1" applyFill="1" applyBorder="1" applyAlignment="1">
      <alignment vertic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3" xfId="54"/>
    <cellStyle name="Обычный 14" xfId="55"/>
    <cellStyle name="Обычный 2" xfId="56"/>
    <cellStyle name="Обычный 28 2" xfId="57"/>
    <cellStyle name="Обычный 3" xfId="58"/>
    <cellStyle name="Обычный 32" xfId="59"/>
    <cellStyle name="Обычный 33 2" xfId="60"/>
    <cellStyle name="Обычный 37" xfId="61"/>
    <cellStyle name="Обычный 38 2" xfId="62"/>
    <cellStyle name="Обычный 42" xfId="63"/>
    <cellStyle name="Обычный 43 2" xfId="64"/>
    <cellStyle name="Обычный 52" xfId="65"/>
    <cellStyle name="Обычный 53 2" xfId="66"/>
    <cellStyle name="Обычный 57" xfId="67"/>
    <cellStyle name="Обычный 58 2" xfId="68"/>
    <cellStyle name="Обычный 7" xfId="69"/>
    <cellStyle name="Обычный 8 2" xfId="70"/>
    <cellStyle name="Обычный 9" xfId="71"/>
    <cellStyle name="Обычный_02.11" xfId="72"/>
    <cellStyle name="Обычный_ГорЭС" xfId="73"/>
    <cellStyle name="Обычный_МЭС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5;&#1080;&#1090;&#1086;&#1088;&#1080;&#1085;&#1075;%202013\2013\&#1044;&#1083;&#1103;%20&#1053;&#1072;&#1090;&#1072;&#1096;&#1080;%20&#1086;&#1090;%20&#1052;&#1080;&#1096;&#1080;%20&#1055;&#1086;%20&#1040;&#1082;&#1090;&#1072;&#1084;%20&#1058;&#105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4"/>
  <sheetViews>
    <sheetView zoomScalePageLayoutView="0" workbookViewId="0" topLeftCell="A1">
      <selection activeCell="E154" sqref="E154"/>
    </sheetView>
  </sheetViews>
  <sheetFormatPr defaultColWidth="9.140625" defaultRowHeight="15"/>
  <cols>
    <col min="2" max="2" width="48.57421875" style="18" customWidth="1"/>
    <col min="3" max="3" width="19.421875" style="18" customWidth="1"/>
    <col min="4" max="4" width="13.57421875" style="21" customWidth="1"/>
    <col min="5" max="5" width="18.8515625" style="0" customWidth="1"/>
    <col min="6" max="6" width="13.57421875" style="18" hidden="1" customWidth="1"/>
    <col min="7" max="7" width="19.28125" style="0" customWidth="1"/>
    <col min="8" max="8" width="19.57421875" style="8" customWidth="1"/>
    <col min="9" max="9" width="14.140625" style="8" customWidth="1"/>
  </cols>
  <sheetData>
    <row r="1" spans="1:9" ht="84" customHeight="1">
      <c r="A1" s="129" t="s">
        <v>617</v>
      </c>
      <c r="B1" s="129"/>
      <c r="C1" s="129"/>
      <c r="D1" s="129"/>
      <c r="E1" s="129"/>
      <c r="F1" s="129"/>
      <c r="G1" s="130"/>
      <c r="H1" s="131"/>
      <c r="I1" s="131"/>
    </row>
    <row r="2" spans="1:9" ht="60" customHeight="1">
      <c r="A2" s="132" t="s">
        <v>618</v>
      </c>
      <c r="B2" s="133" t="s">
        <v>619</v>
      </c>
      <c r="C2" s="135" t="s">
        <v>620</v>
      </c>
      <c r="D2" s="136" t="s">
        <v>621</v>
      </c>
      <c r="E2" s="136"/>
      <c r="F2" s="14"/>
      <c r="G2" s="132" t="s">
        <v>622</v>
      </c>
      <c r="H2" s="137" t="s">
        <v>623</v>
      </c>
      <c r="I2" s="132"/>
    </row>
    <row r="3" spans="1:9" ht="78.75">
      <c r="A3" s="132"/>
      <c r="B3" s="134"/>
      <c r="C3" s="135"/>
      <c r="D3" s="74" t="s">
        <v>624</v>
      </c>
      <c r="E3" s="2" t="s">
        <v>625</v>
      </c>
      <c r="F3" s="15"/>
      <c r="G3" s="132"/>
      <c r="H3" s="75" t="s">
        <v>626</v>
      </c>
      <c r="I3" s="73" t="s">
        <v>627</v>
      </c>
    </row>
    <row r="4" spans="1:9" ht="18.75">
      <c r="A4" s="1">
        <f>A3+1</f>
        <v>1</v>
      </c>
      <c r="B4" s="22" t="s">
        <v>43</v>
      </c>
      <c r="C4" s="24" t="s">
        <v>11</v>
      </c>
      <c r="D4" s="27">
        <v>1</v>
      </c>
      <c r="E4" s="3">
        <f aca="true" t="shared" si="0" ref="E4:E42">F4/1000/0.8</f>
        <v>0.01875</v>
      </c>
      <c r="F4" s="16">
        <v>15</v>
      </c>
      <c r="G4" s="4">
        <v>0</v>
      </c>
      <c r="H4" s="4">
        <v>0</v>
      </c>
      <c r="I4" s="9">
        <v>0</v>
      </c>
    </row>
    <row r="5" spans="1:9" ht="18.75">
      <c r="A5" s="1">
        <f>A4+1</f>
        <v>2</v>
      </c>
      <c r="B5" s="22" t="s">
        <v>45</v>
      </c>
      <c r="C5" s="19" t="s">
        <v>8</v>
      </c>
      <c r="D5" s="27">
        <v>2</v>
      </c>
      <c r="E5" s="3">
        <f t="shared" si="0"/>
        <v>0.01875</v>
      </c>
      <c r="F5" s="16">
        <v>15</v>
      </c>
      <c r="G5" s="4">
        <v>0</v>
      </c>
      <c r="H5" s="4">
        <v>0</v>
      </c>
      <c r="I5" s="9">
        <v>0</v>
      </c>
    </row>
    <row r="6" spans="1:9" ht="18.75">
      <c r="A6" s="1">
        <f>A5+1</f>
        <v>3</v>
      </c>
      <c r="B6" s="22" t="s">
        <v>46</v>
      </c>
      <c r="C6" s="19" t="s">
        <v>8</v>
      </c>
      <c r="D6" s="27">
        <v>4</v>
      </c>
      <c r="E6" s="3">
        <f t="shared" si="0"/>
        <v>0.08999999999999998</v>
      </c>
      <c r="F6" s="16">
        <v>72</v>
      </c>
      <c r="G6" s="4">
        <v>0</v>
      </c>
      <c r="H6" s="4">
        <v>0</v>
      </c>
      <c r="I6" s="9">
        <v>0</v>
      </c>
    </row>
    <row r="7" spans="1:9" ht="18.75">
      <c r="A7" s="1">
        <f aca="true" t="shared" si="1" ref="A7:A70">A6+1</f>
        <v>4</v>
      </c>
      <c r="B7" s="22" t="s">
        <v>29</v>
      </c>
      <c r="C7" s="19" t="s">
        <v>19</v>
      </c>
      <c r="D7" s="27">
        <v>0</v>
      </c>
      <c r="E7" s="3">
        <v>0</v>
      </c>
      <c r="F7" s="16">
        <v>0</v>
      </c>
      <c r="G7" s="4">
        <v>0</v>
      </c>
      <c r="H7" s="4">
        <v>1</v>
      </c>
      <c r="I7" s="9">
        <v>0.02</v>
      </c>
    </row>
    <row r="8" spans="1:9" ht="18.75">
      <c r="A8" s="1">
        <f t="shared" si="1"/>
        <v>5</v>
      </c>
      <c r="B8" s="22" t="s">
        <v>47</v>
      </c>
      <c r="C8" s="19" t="s">
        <v>5</v>
      </c>
      <c r="D8" s="27">
        <v>2</v>
      </c>
      <c r="E8" s="3">
        <f t="shared" si="0"/>
        <v>0.5475</v>
      </c>
      <c r="F8" s="16">
        <v>438</v>
      </c>
      <c r="G8" s="4">
        <v>0</v>
      </c>
      <c r="H8" s="4">
        <v>0</v>
      </c>
      <c r="I8" s="9">
        <v>0</v>
      </c>
    </row>
    <row r="9" spans="1:9" ht="18.75">
      <c r="A9" s="1">
        <f t="shared" si="1"/>
        <v>6</v>
      </c>
      <c r="B9" s="22" t="s">
        <v>48</v>
      </c>
      <c r="C9" s="19" t="s">
        <v>6</v>
      </c>
      <c r="D9" s="27">
        <v>1</v>
      </c>
      <c r="E9" s="3">
        <f t="shared" si="0"/>
        <v>0.01875</v>
      </c>
      <c r="F9" s="16">
        <v>15</v>
      </c>
      <c r="G9" s="4">
        <v>0</v>
      </c>
      <c r="H9" s="4">
        <v>4</v>
      </c>
      <c r="I9" s="9">
        <v>0.06</v>
      </c>
    </row>
    <row r="10" spans="1:9" ht="18.75">
      <c r="A10" s="1">
        <f t="shared" si="1"/>
        <v>7</v>
      </c>
      <c r="B10" s="22" t="s">
        <v>49</v>
      </c>
      <c r="C10" s="19" t="s">
        <v>7</v>
      </c>
      <c r="D10" s="27">
        <v>1</v>
      </c>
      <c r="E10" s="3">
        <f t="shared" si="0"/>
        <v>0.01875</v>
      </c>
      <c r="F10" s="16">
        <v>15</v>
      </c>
      <c r="G10" s="4">
        <v>0</v>
      </c>
      <c r="H10" s="4">
        <v>0</v>
      </c>
      <c r="I10" s="9">
        <v>0</v>
      </c>
    </row>
    <row r="11" spans="1:9" ht="18.75">
      <c r="A11" s="1">
        <f t="shared" si="1"/>
        <v>8</v>
      </c>
      <c r="B11" s="22" t="s">
        <v>50</v>
      </c>
      <c r="C11" s="19" t="s">
        <v>7</v>
      </c>
      <c r="D11" s="27">
        <v>4</v>
      </c>
      <c r="E11" s="3">
        <f t="shared" si="0"/>
        <v>0.11887499999999998</v>
      </c>
      <c r="F11" s="16">
        <v>95.1</v>
      </c>
      <c r="G11" s="4">
        <v>1</v>
      </c>
      <c r="H11" s="4">
        <v>2</v>
      </c>
      <c r="I11" s="9">
        <v>0.13</v>
      </c>
    </row>
    <row r="12" spans="1:9" ht="18.75">
      <c r="A12" s="1">
        <f t="shared" si="1"/>
        <v>9</v>
      </c>
      <c r="B12" s="22" t="s">
        <v>51</v>
      </c>
      <c r="C12" s="19" t="s">
        <v>9</v>
      </c>
      <c r="D12" s="27">
        <v>3</v>
      </c>
      <c r="E12" s="3">
        <f>F12/1000/0.89</f>
        <v>1.104494382022472</v>
      </c>
      <c r="F12" s="16">
        <v>983</v>
      </c>
      <c r="G12" s="4">
        <v>0</v>
      </c>
      <c r="H12" s="4">
        <v>2</v>
      </c>
      <c r="I12" s="9">
        <v>0.03</v>
      </c>
    </row>
    <row r="13" spans="1:9" ht="18.75">
      <c r="A13" s="1">
        <f t="shared" si="1"/>
        <v>10</v>
      </c>
      <c r="B13" s="22" t="s">
        <v>51</v>
      </c>
      <c r="C13" s="19" t="s">
        <v>7</v>
      </c>
      <c r="D13" s="27">
        <v>1</v>
      </c>
      <c r="E13" s="3">
        <f t="shared" si="0"/>
        <v>0.01875</v>
      </c>
      <c r="F13" s="16">
        <v>15</v>
      </c>
      <c r="G13" s="4">
        <v>0</v>
      </c>
      <c r="H13" s="4">
        <v>0</v>
      </c>
      <c r="I13" s="9">
        <v>0</v>
      </c>
    </row>
    <row r="14" spans="1:9" ht="18.75">
      <c r="A14" s="1">
        <f t="shared" si="1"/>
        <v>11</v>
      </c>
      <c r="B14" s="22" t="s">
        <v>52</v>
      </c>
      <c r="C14" s="19" t="s">
        <v>6</v>
      </c>
      <c r="D14" s="27">
        <v>1</v>
      </c>
      <c r="E14" s="3">
        <f t="shared" si="0"/>
        <v>0.015</v>
      </c>
      <c r="F14" s="16">
        <v>12</v>
      </c>
      <c r="G14" s="4">
        <v>0</v>
      </c>
      <c r="H14" s="4">
        <v>0</v>
      </c>
      <c r="I14" s="9">
        <v>0</v>
      </c>
    </row>
    <row r="15" spans="1:9" ht="18.75">
      <c r="A15" s="1">
        <f t="shared" si="1"/>
        <v>12</v>
      </c>
      <c r="B15" s="22" t="s">
        <v>53</v>
      </c>
      <c r="C15" s="19" t="s">
        <v>7</v>
      </c>
      <c r="D15" s="27">
        <v>1</v>
      </c>
      <c r="E15" s="3">
        <f t="shared" si="0"/>
        <v>0.012499999999999999</v>
      </c>
      <c r="F15" s="16">
        <v>10</v>
      </c>
      <c r="G15" s="4">
        <v>0</v>
      </c>
      <c r="H15" s="4">
        <v>0</v>
      </c>
      <c r="I15" s="9">
        <v>0</v>
      </c>
    </row>
    <row r="16" spans="1:9" ht="18.75">
      <c r="A16" s="1">
        <f t="shared" si="1"/>
        <v>13</v>
      </c>
      <c r="B16" s="22" t="s">
        <v>28</v>
      </c>
      <c r="C16" s="19" t="s">
        <v>6</v>
      </c>
      <c r="D16" s="27">
        <v>0</v>
      </c>
      <c r="E16" s="3">
        <v>0</v>
      </c>
      <c r="F16" s="16">
        <v>0</v>
      </c>
      <c r="G16" s="4">
        <v>0</v>
      </c>
      <c r="H16" s="4">
        <v>1</v>
      </c>
      <c r="I16" s="9">
        <v>0.11</v>
      </c>
    </row>
    <row r="17" spans="1:9" ht="18.75">
      <c r="A17" s="1">
        <f t="shared" si="1"/>
        <v>14</v>
      </c>
      <c r="B17" s="22" t="s">
        <v>44</v>
      </c>
      <c r="C17" s="1" t="s">
        <v>11</v>
      </c>
      <c r="D17" s="27">
        <v>2</v>
      </c>
      <c r="E17" s="3">
        <f t="shared" si="0"/>
        <v>0.02</v>
      </c>
      <c r="F17" s="16">
        <v>16</v>
      </c>
      <c r="G17" s="4">
        <v>0</v>
      </c>
      <c r="H17" s="4">
        <v>0</v>
      </c>
      <c r="I17" s="9">
        <v>0</v>
      </c>
    </row>
    <row r="18" spans="1:9" ht="18.75">
      <c r="A18" s="1">
        <f t="shared" si="1"/>
        <v>15</v>
      </c>
      <c r="B18" s="22" t="s">
        <v>54</v>
      </c>
      <c r="C18" s="19" t="s">
        <v>7</v>
      </c>
      <c r="D18" s="27">
        <v>1</v>
      </c>
      <c r="E18" s="3">
        <f t="shared" si="0"/>
        <v>0.008749999999999999</v>
      </c>
      <c r="F18" s="16">
        <v>7</v>
      </c>
      <c r="G18" s="4">
        <v>0</v>
      </c>
      <c r="H18" s="4">
        <v>0</v>
      </c>
      <c r="I18" s="9">
        <v>0</v>
      </c>
    </row>
    <row r="19" spans="1:9" ht="18.75">
      <c r="A19" s="1">
        <f t="shared" si="1"/>
        <v>16</v>
      </c>
      <c r="B19" s="22" t="s">
        <v>628</v>
      </c>
      <c r="C19" s="19" t="s">
        <v>7</v>
      </c>
      <c r="D19" s="27">
        <v>2</v>
      </c>
      <c r="E19" s="3">
        <f t="shared" si="0"/>
        <v>0.024999999999999998</v>
      </c>
      <c r="F19" s="16">
        <v>20</v>
      </c>
      <c r="G19" s="4">
        <v>0</v>
      </c>
      <c r="H19" s="4">
        <v>0</v>
      </c>
      <c r="I19" s="9">
        <v>0</v>
      </c>
    </row>
    <row r="20" spans="1:9" ht="18.75">
      <c r="A20" s="1">
        <f t="shared" si="1"/>
        <v>17</v>
      </c>
      <c r="B20" s="22" t="s">
        <v>55</v>
      </c>
      <c r="C20" s="19" t="s">
        <v>6</v>
      </c>
      <c r="D20" s="27">
        <v>5</v>
      </c>
      <c r="E20" s="3">
        <f>F20/1000/0.89</f>
        <v>1.2591011235955054</v>
      </c>
      <c r="F20" s="16">
        <v>1120.6</v>
      </c>
      <c r="G20" s="4">
        <v>0</v>
      </c>
      <c r="H20" s="4">
        <v>3</v>
      </c>
      <c r="I20" s="9">
        <v>0.39</v>
      </c>
    </row>
    <row r="21" spans="1:9" ht="18.75">
      <c r="A21" s="1">
        <f t="shared" si="1"/>
        <v>18</v>
      </c>
      <c r="B21" s="22" t="s">
        <v>56</v>
      </c>
      <c r="C21" s="19" t="s">
        <v>6</v>
      </c>
      <c r="D21" s="27">
        <v>2</v>
      </c>
      <c r="E21" s="3">
        <f t="shared" si="0"/>
        <v>0.252875</v>
      </c>
      <c r="F21" s="16">
        <v>202.3</v>
      </c>
      <c r="G21" s="4">
        <v>0</v>
      </c>
      <c r="H21" s="4">
        <v>0</v>
      </c>
      <c r="I21" s="9">
        <v>0</v>
      </c>
    </row>
    <row r="22" spans="1:9" ht="18.75">
      <c r="A22" s="1">
        <f t="shared" si="1"/>
        <v>19</v>
      </c>
      <c r="B22" s="22" t="s">
        <v>27</v>
      </c>
      <c r="C22" s="19" t="s">
        <v>7</v>
      </c>
      <c r="D22" s="27">
        <v>0</v>
      </c>
      <c r="E22" s="3">
        <v>0</v>
      </c>
      <c r="F22" s="16">
        <v>0</v>
      </c>
      <c r="G22" s="4">
        <v>0</v>
      </c>
      <c r="H22" s="4">
        <v>1</v>
      </c>
      <c r="I22" s="9">
        <v>0.02</v>
      </c>
    </row>
    <row r="23" spans="1:9" ht="18.75">
      <c r="A23" s="1">
        <f t="shared" si="1"/>
        <v>20</v>
      </c>
      <c r="B23" s="22" t="s">
        <v>57</v>
      </c>
      <c r="C23" s="19" t="s">
        <v>6</v>
      </c>
      <c r="D23" s="27">
        <v>12</v>
      </c>
      <c r="E23" s="3">
        <f t="shared" si="0"/>
        <v>0.00025375</v>
      </c>
      <c r="F23" s="16">
        <v>0.20300000000000004</v>
      </c>
      <c r="G23" s="4">
        <v>0</v>
      </c>
      <c r="H23" s="4">
        <v>0</v>
      </c>
      <c r="I23" s="9">
        <v>0</v>
      </c>
    </row>
    <row r="24" spans="1:9" ht="18.75">
      <c r="A24" s="1">
        <f t="shared" si="1"/>
        <v>21</v>
      </c>
      <c r="B24" s="22" t="s">
        <v>58</v>
      </c>
      <c r="C24" s="19" t="s">
        <v>10</v>
      </c>
      <c r="D24" s="27">
        <v>1</v>
      </c>
      <c r="E24" s="3">
        <f t="shared" si="0"/>
        <v>0.39999999999999997</v>
      </c>
      <c r="F24" s="16">
        <v>320</v>
      </c>
      <c r="G24" s="4">
        <v>0</v>
      </c>
      <c r="H24" s="4">
        <v>0</v>
      </c>
      <c r="I24" s="9">
        <v>0</v>
      </c>
    </row>
    <row r="25" spans="1:9" ht="18.75">
      <c r="A25" s="1">
        <f t="shared" si="1"/>
        <v>22</v>
      </c>
      <c r="B25" s="22" t="s">
        <v>59</v>
      </c>
      <c r="C25" s="19" t="s">
        <v>7</v>
      </c>
      <c r="D25" s="27">
        <v>1</v>
      </c>
      <c r="E25" s="3">
        <f t="shared" si="0"/>
        <v>0.012499999999999999</v>
      </c>
      <c r="F25" s="16">
        <v>10</v>
      </c>
      <c r="G25" s="4">
        <v>0</v>
      </c>
      <c r="H25" s="4">
        <v>0</v>
      </c>
      <c r="I25" s="9">
        <v>0</v>
      </c>
    </row>
    <row r="26" spans="1:9" ht="18.75">
      <c r="A26" s="1">
        <f t="shared" si="1"/>
        <v>23</v>
      </c>
      <c r="B26" s="22" t="s">
        <v>60</v>
      </c>
      <c r="C26" s="19" t="s">
        <v>6</v>
      </c>
      <c r="D26" s="27">
        <v>0</v>
      </c>
      <c r="E26" s="3">
        <v>0</v>
      </c>
      <c r="F26" s="16">
        <v>0</v>
      </c>
      <c r="G26" s="4">
        <v>0</v>
      </c>
      <c r="H26" s="4">
        <v>3</v>
      </c>
      <c r="I26" s="9">
        <v>0.07</v>
      </c>
    </row>
    <row r="27" spans="1:9" ht="18.75">
      <c r="A27" s="1">
        <f t="shared" si="1"/>
        <v>24</v>
      </c>
      <c r="B27" s="22" t="s">
        <v>60</v>
      </c>
      <c r="C27" s="19" t="s">
        <v>8</v>
      </c>
      <c r="D27" s="27">
        <v>3</v>
      </c>
      <c r="E27" s="3">
        <f t="shared" si="0"/>
        <v>0.043750000000000004</v>
      </c>
      <c r="F27" s="16">
        <v>35</v>
      </c>
      <c r="G27" s="4">
        <v>0</v>
      </c>
      <c r="H27" s="4">
        <v>0</v>
      </c>
      <c r="I27" s="9">
        <v>0</v>
      </c>
    </row>
    <row r="28" spans="1:9" ht="18.75">
      <c r="A28" s="1">
        <f t="shared" si="1"/>
        <v>25</v>
      </c>
      <c r="B28" s="22" t="s">
        <v>61</v>
      </c>
      <c r="C28" s="19" t="s">
        <v>7</v>
      </c>
      <c r="D28" s="27">
        <v>11</v>
      </c>
      <c r="E28" s="3">
        <f>F28/1000/0.89</f>
        <v>1.2359550561797754</v>
      </c>
      <c r="F28" s="16">
        <v>1100</v>
      </c>
      <c r="G28" s="4">
        <v>0</v>
      </c>
      <c r="H28" s="4">
        <v>11</v>
      </c>
      <c r="I28" s="9">
        <v>0.18</v>
      </c>
    </row>
    <row r="29" spans="1:9" ht="18.75">
      <c r="A29" s="1">
        <f t="shared" si="1"/>
        <v>26</v>
      </c>
      <c r="B29" s="22" t="s">
        <v>62</v>
      </c>
      <c r="C29" s="19" t="s">
        <v>10</v>
      </c>
      <c r="D29" s="27">
        <v>1</v>
      </c>
      <c r="E29" s="3">
        <f t="shared" si="0"/>
        <v>0.012499999999999999</v>
      </c>
      <c r="F29" s="16">
        <v>10</v>
      </c>
      <c r="G29" s="4">
        <v>0</v>
      </c>
      <c r="H29" s="4">
        <v>0</v>
      </c>
      <c r="I29" s="9">
        <v>0</v>
      </c>
    </row>
    <row r="30" spans="1:9" ht="18.75">
      <c r="A30" s="1">
        <f t="shared" si="1"/>
        <v>27</v>
      </c>
      <c r="B30" s="22" t="s">
        <v>62</v>
      </c>
      <c r="C30" s="19" t="s">
        <v>6</v>
      </c>
      <c r="D30" s="27">
        <v>3</v>
      </c>
      <c r="E30" s="3">
        <f t="shared" si="0"/>
        <v>0.05158999999999999</v>
      </c>
      <c r="F30" s="16">
        <v>41.272</v>
      </c>
      <c r="G30" s="4">
        <v>0</v>
      </c>
      <c r="H30" s="4">
        <v>0</v>
      </c>
      <c r="I30" s="9">
        <v>0</v>
      </c>
    </row>
    <row r="31" spans="1:9" ht="18.75">
      <c r="A31" s="1">
        <f t="shared" si="1"/>
        <v>28</v>
      </c>
      <c r="B31" s="22" t="s">
        <v>63</v>
      </c>
      <c r="C31" s="19" t="s">
        <v>5</v>
      </c>
      <c r="D31" s="27">
        <v>3</v>
      </c>
      <c r="E31" s="3">
        <f t="shared" si="0"/>
        <v>0.24</v>
      </c>
      <c r="F31" s="16">
        <v>192</v>
      </c>
      <c r="G31" s="4">
        <v>0</v>
      </c>
      <c r="H31" s="4">
        <v>6</v>
      </c>
      <c r="I31" s="9">
        <v>0.13</v>
      </c>
    </row>
    <row r="32" spans="1:9" ht="18.75">
      <c r="A32" s="1">
        <f t="shared" si="1"/>
        <v>29</v>
      </c>
      <c r="B32" s="22" t="s">
        <v>25</v>
      </c>
      <c r="C32" s="19" t="s">
        <v>7</v>
      </c>
      <c r="D32" s="27">
        <v>0</v>
      </c>
      <c r="E32" s="3">
        <v>0</v>
      </c>
      <c r="F32" s="16">
        <v>0</v>
      </c>
      <c r="G32" s="4">
        <v>0</v>
      </c>
      <c r="H32" s="4">
        <v>1</v>
      </c>
      <c r="I32" s="9">
        <v>0.04</v>
      </c>
    </row>
    <row r="33" spans="1:9" ht="18.75">
      <c r="A33" s="1">
        <f t="shared" si="1"/>
        <v>30</v>
      </c>
      <c r="B33" s="22" t="s">
        <v>64</v>
      </c>
      <c r="C33" s="19" t="s">
        <v>7</v>
      </c>
      <c r="D33" s="27">
        <v>15</v>
      </c>
      <c r="E33" s="3">
        <f t="shared" si="0"/>
        <v>0.25749999999999995</v>
      </c>
      <c r="F33" s="16">
        <v>206</v>
      </c>
      <c r="G33" s="4">
        <v>0</v>
      </c>
      <c r="H33" s="4">
        <v>29</v>
      </c>
      <c r="I33" s="9">
        <v>0.53</v>
      </c>
    </row>
    <row r="34" spans="1:9" ht="18.75">
      <c r="A34" s="1">
        <f t="shared" si="1"/>
        <v>31</v>
      </c>
      <c r="B34" s="22" t="s">
        <v>65</v>
      </c>
      <c r="C34" s="19" t="s">
        <v>8</v>
      </c>
      <c r="D34" s="27">
        <v>34</v>
      </c>
      <c r="E34" s="3">
        <f>F34/1000/0.89</f>
        <v>1.3426966292134832</v>
      </c>
      <c r="F34" s="16">
        <v>1195</v>
      </c>
      <c r="G34" s="4">
        <v>0</v>
      </c>
      <c r="H34" s="4">
        <v>5</v>
      </c>
      <c r="I34" s="9">
        <v>0.45</v>
      </c>
    </row>
    <row r="35" spans="1:9" ht="18.75">
      <c r="A35" s="1">
        <f t="shared" si="1"/>
        <v>32</v>
      </c>
      <c r="B35" s="22" t="s">
        <v>66</v>
      </c>
      <c r="C35" s="19" t="s">
        <v>8</v>
      </c>
      <c r="D35" s="27">
        <v>1</v>
      </c>
      <c r="E35" s="3">
        <f t="shared" si="0"/>
        <v>0.0075</v>
      </c>
      <c r="F35" s="16">
        <v>6</v>
      </c>
      <c r="G35" s="4">
        <v>0</v>
      </c>
      <c r="H35" s="4">
        <v>2</v>
      </c>
      <c r="I35" s="9">
        <v>0.01</v>
      </c>
    </row>
    <row r="36" spans="1:9" ht="18.75">
      <c r="A36" s="1">
        <f t="shared" si="1"/>
        <v>33</v>
      </c>
      <c r="B36" s="22" t="s">
        <v>23</v>
      </c>
      <c r="C36" s="19" t="s">
        <v>6</v>
      </c>
      <c r="D36" s="27">
        <v>2</v>
      </c>
      <c r="E36" s="3">
        <f t="shared" si="0"/>
        <v>0.03125</v>
      </c>
      <c r="F36" s="16">
        <v>25</v>
      </c>
      <c r="G36" s="4">
        <v>0</v>
      </c>
      <c r="H36" s="4">
        <v>1</v>
      </c>
      <c r="I36" s="9">
        <v>0.02</v>
      </c>
    </row>
    <row r="37" spans="1:9" ht="18.75">
      <c r="A37" s="1">
        <f t="shared" si="1"/>
        <v>34</v>
      </c>
      <c r="B37" s="22" t="s">
        <v>26</v>
      </c>
      <c r="C37" s="19" t="s">
        <v>6</v>
      </c>
      <c r="D37" s="27">
        <v>0</v>
      </c>
      <c r="E37" s="3">
        <v>0</v>
      </c>
      <c r="F37" s="16">
        <v>0</v>
      </c>
      <c r="G37" s="4">
        <v>0</v>
      </c>
      <c r="H37" s="4">
        <v>2</v>
      </c>
      <c r="I37" s="9">
        <v>0.16</v>
      </c>
    </row>
    <row r="38" spans="1:9" ht="18.75">
      <c r="A38" s="1">
        <f t="shared" si="1"/>
        <v>35</v>
      </c>
      <c r="B38" s="22" t="s">
        <v>67</v>
      </c>
      <c r="C38" s="19" t="s">
        <v>11</v>
      </c>
      <c r="D38" s="27">
        <v>3</v>
      </c>
      <c r="E38" s="3">
        <f t="shared" si="0"/>
        <v>0.4875</v>
      </c>
      <c r="F38" s="16">
        <v>390</v>
      </c>
      <c r="G38" s="4">
        <v>0</v>
      </c>
      <c r="H38" s="4">
        <v>2</v>
      </c>
      <c r="I38" s="9">
        <v>0.03</v>
      </c>
    </row>
    <row r="39" spans="1:9" ht="18.75">
      <c r="A39" s="1">
        <f t="shared" si="1"/>
        <v>36</v>
      </c>
      <c r="B39" s="22" t="s">
        <v>30</v>
      </c>
      <c r="C39" s="19" t="s">
        <v>6</v>
      </c>
      <c r="D39" s="27">
        <v>0</v>
      </c>
      <c r="E39" s="3">
        <v>0</v>
      </c>
      <c r="F39" s="16">
        <v>0</v>
      </c>
      <c r="G39" s="4">
        <v>0</v>
      </c>
      <c r="H39" s="4">
        <v>1</v>
      </c>
      <c r="I39" s="9">
        <v>0.67</v>
      </c>
    </row>
    <row r="40" spans="1:9" ht="18.75">
      <c r="A40" s="1">
        <f t="shared" si="1"/>
        <v>37</v>
      </c>
      <c r="B40" s="22" t="s">
        <v>68</v>
      </c>
      <c r="C40" s="19" t="s">
        <v>7</v>
      </c>
      <c r="D40" s="27">
        <v>1</v>
      </c>
      <c r="E40" s="3">
        <f t="shared" si="0"/>
        <v>0.047499999999999994</v>
      </c>
      <c r="F40" s="16">
        <v>38</v>
      </c>
      <c r="G40" s="4">
        <v>0</v>
      </c>
      <c r="H40" s="4">
        <v>0</v>
      </c>
      <c r="I40" s="9">
        <v>0</v>
      </c>
    </row>
    <row r="41" spans="1:9" ht="18.75">
      <c r="A41" s="1">
        <f t="shared" si="1"/>
        <v>38</v>
      </c>
      <c r="B41" s="22" t="s">
        <v>69</v>
      </c>
      <c r="C41" s="19" t="s">
        <v>6</v>
      </c>
      <c r="D41" s="27">
        <v>2</v>
      </c>
      <c r="E41" s="3">
        <f t="shared" si="0"/>
        <v>0.541625</v>
      </c>
      <c r="F41" s="16">
        <v>433.3</v>
      </c>
      <c r="G41" s="4">
        <v>0</v>
      </c>
      <c r="H41" s="4">
        <v>0</v>
      </c>
      <c r="I41" s="9">
        <v>0</v>
      </c>
    </row>
    <row r="42" spans="1:9" ht="18.75">
      <c r="A42" s="1">
        <f t="shared" si="1"/>
        <v>39</v>
      </c>
      <c r="B42" s="22" t="s">
        <v>629</v>
      </c>
      <c r="C42" s="4" t="s">
        <v>6</v>
      </c>
      <c r="D42" s="27">
        <v>1</v>
      </c>
      <c r="E42" s="3">
        <f t="shared" si="0"/>
        <v>0.015</v>
      </c>
      <c r="F42" s="16">
        <v>12</v>
      </c>
      <c r="G42" s="4">
        <v>0</v>
      </c>
      <c r="H42" s="4">
        <v>0</v>
      </c>
      <c r="I42" s="9">
        <v>0</v>
      </c>
    </row>
    <row r="43" spans="1:9" ht="18.75">
      <c r="A43" s="1">
        <f t="shared" si="1"/>
        <v>40</v>
      </c>
      <c r="B43" s="22" t="s">
        <v>71</v>
      </c>
      <c r="C43" s="19" t="s">
        <v>7</v>
      </c>
      <c r="D43" s="27">
        <v>2</v>
      </c>
      <c r="E43" s="3">
        <f aca="true" t="shared" si="2" ref="E43:E74">F43/1000/0.8</f>
        <v>0.33125</v>
      </c>
      <c r="F43" s="16">
        <v>265</v>
      </c>
      <c r="G43" s="4">
        <v>0</v>
      </c>
      <c r="H43" s="4">
        <v>8</v>
      </c>
      <c r="I43" s="9">
        <v>0.13</v>
      </c>
    </row>
    <row r="44" spans="1:9" ht="18.75">
      <c r="A44" s="1">
        <f t="shared" si="1"/>
        <v>41</v>
      </c>
      <c r="B44" s="22" t="s">
        <v>72</v>
      </c>
      <c r="C44" s="19" t="s">
        <v>10</v>
      </c>
      <c r="D44" s="27">
        <v>8</v>
      </c>
      <c r="E44" s="3">
        <f t="shared" si="2"/>
        <v>0.8987499999999999</v>
      </c>
      <c r="F44" s="16">
        <v>719</v>
      </c>
      <c r="G44" s="4">
        <v>1</v>
      </c>
      <c r="H44" s="4">
        <v>1</v>
      </c>
      <c r="I44" s="9">
        <v>0.02</v>
      </c>
    </row>
    <row r="45" spans="1:9" ht="18.75">
      <c r="A45" s="1">
        <f t="shared" si="1"/>
        <v>42</v>
      </c>
      <c r="B45" s="22" t="s">
        <v>73</v>
      </c>
      <c r="C45" s="19" t="s">
        <v>7</v>
      </c>
      <c r="D45" s="27">
        <v>2</v>
      </c>
      <c r="E45" s="3">
        <f t="shared" si="2"/>
        <v>0.0025</v>
      </c>
      <c r="F45" s="16">
        <v>2</v>
      </c>
      <c r="G45" s="4">
        <v>0</v>
      </c>
      <c r="H45" s="4">
        <v>0</v>
      </c>
      <c r="I45" s="9">
        <v>0</v>
      </c>
    </row>
    <row r="46" spans="1:9" ht="18.75">
      <c r="A46" s="1">
        <f t="shared" si="1"/>
        <v>43</v>
      </c>
      <c r="B46" s="22" t="s">
        <v>74</v>
      </c>
      <c r="C46" s="19" t="s">
        <v>6</v>
      </c>
      <c r="D46" s="27">
        <v>6</v>
      </c>
      <c r="E46" s="3">
        <f t="shared" si="2"/>
        <v>0.10725</v>
      </c>
      <c r="F46" s="16">
        <v>85.8</v>
      </c>
      <c r="G46" s="4">
        <v>0</v>
      </c>
      <c r="H46" s="4">
        <v>4</v>
      </c>
      <c r="I46" s="9">
        <v>0.56</v>
      </c>
    </row>
    <row r="47" spans="1:9" ht="18.75">
      <c r="A47" s="1">
        <f t="shared" si="1"/>
        <v>44</v>
      </c>
      <c r="B47" s="22" t="s">
        <v>75</v>
      </c>
      <c r="C47" s="19" t="s">
        <v>10</v>
      </c>
      <c r="D47" s="27">
        <v>4</v>
      </c>
      <c r="E47" s="3">
        <f>F47/1000/0.89</f>
        <v>0.984494382022472</v>
      </c>
      <c r="F47" s="16">
        <v>876.2</v>
      </c>
      <c r="G47" s="4">
        <v>0</v>
      </c>
      <c r="H47" s="4">
        <v>4</v>
      </c>
      <c r="I47" s="9">
        <v>0.03</v>
      </c>
    </row>
    <row r="48" spans="1:9" ht="18.75">
      <c r="A48" s="1">
        <f t="shared" si="1"/>
        <v>45</v>
      </c>
      <c r="B48" s="22" t="s">
        <v>76</v>
      </c>
      <c r="C48" s="19" t="s">
        <v>6</v>
      </c>
      <c r="D48" s="27">
        <v>1</v>
      </c>
      <c r="E48" s="3">
        <f t="shared" si="2"/>
        <v>0.005</v>
      </c>
      <c r="F48" s="16">
        <v>4</v>
      </c>
      <c r="G48" s="4">
        <v>0</v>
      </c>
      <c r="H48" s="4">
        <v>0</v>
      </c>
      <c r="I48" s="9">
        <v>0</v>
      </c>
    </row>
    <row r="49" spans="1:9" ht="18.75">
      <c r="A49" s="1">
        <f t="shared" si="1"/>
        <v>46</v>
      </c>
      <c r="B49" s="22" t="s">
        <v>77</v>
      </c>
      <c r="C49" s="19" t="s">
        <v>7</v>
      </c>
      <c r="D49" s="27">
        <v>3</v>
      </c>
      <c r="E49" s="3">
        <f t="shared" si="2"/>
        <v>0.03875</v>
      </c>
      <c r="F49" s="16">
        <v>31</v>
      </c>
      <c r="G49" s="4">
        <v>0</v>
      </c>
      <c r="H49" s="4">
        <v>2</v>
      </c>
      <c r="I49" s="9">
        <v>0.12</v>
      </c>
    </row>
    <row r="50" spans="1:9" ht="18.75">
      <c r="A50" s="1">
        <f t="shared" si="1"/>
        <v>47</v>
      </c>
      <c r="B50" s="22" t="s">
        <v>78</v>
      </c>
      <c r="C50" s="19" t="s">
        <v>8</v>
      </c>
      <c r="D50" s="27">
        <v>1</v>
      </c>
      <c r="E50" s="3">
        <f t="shared" si="2"/>
        <v>0.012499999999999999</v>
      </c>
      <c r="F50" s="16">
        <v>10</v>
      </c>
      <c r="G50" s="4">
        <v>0</v>
      </c>
      <c r="H50" s="4">
        <v>5</v>
      </c>
      <c r="I50" s="9">
        <v>0.06</v>
      </c>
    </row>
    <row r="51" spans="1:9" ht="18.75">
      <c r="A51" s="1">
        <f t="shared" si="1"/>
        <v>48</v>
      </c>
      <c r="B51" s="22" t="s">
        <v>79</v>
      </c>
      <c r="C51" s="19" t="s">
        <v>7</v>
      </c>
      <c r="D51" s="27">
        <v>21</v>
      </c>
      <c r="E51" s="3">
        <f t="shared" si="2"/>
        <v>0.25499999999999995</v>
      </c>
      <c r="F51" s="16">
        <v>204</v>
      </c>
      <c r="G51" s="4">
        <v>0</v>
      </c>
      <c r="H51" s="4">
        <v>1</v>
      </c>
      <c r="I51" s="9">
        <v>0.01</v>
      </c>
    </row>
    <row r="52" spans="1:9" ht="18.75">
      <c r="A52" s="1">
        <f t="shared" si="1"/>
        <v>49</v>
      </c>
      <c r="B52" s="22" t="s">
        <v>630</v>
      </c>
      <c r="C52" s="19" t="s">
        <v>5</v>
      </c>
      <c r="D52" s="27">
        <v>1</v>
      </c>
      <c r="E52" s="3">
        <f t="shared" si="2"/>
        <v>0.008749999999999999</v>
      </c>
      <c r="F52" s="16">
        <v>7</v>
      </c>
      <c r="G52" s="4">
        <v>0</v>
      </c>
      <c r="H52" s="4">
        <v>0</v>
      </c>
      <c r="I52" s="9">
        <v>0</v>
      </c>
    </row>
    <row r="53" spans="1:9" ht="18.75">
      <c r="A53" s="1">
        <f t="shared" si="1"/>
        <v>50</v>
      </c>
      <c r="B53" s="22" t="s">
        <v>81</v>
      </c>
      <c r="C53" s="19" t="s">
        <v>6</v>
      </c>
      <c r="D53" s="27">
        <v>8</v>
      </c>
      <c r="E53" s="3">
        <f t="shared" si="2"/>
        <v>0.056249999999999994</v>
      </c>
      <c r="F53" s="16">
        <v>45</v>
      </c>
      <c r="G53" s="4">
        <v>0</v>
      </c>
      <c r="H53" s="4">
        <v>1</v>
      </c>
      <c r="I53" s="9">
        <v>0.21</v>
      </c>
    </row>
    <row r="54" spans="1:9" ht="18.75">
      <c r="A54" s="1">
        <f t="shared" si="1"/>
        <v>51</v>
      </c>
      <c r="B54" s="22" t="s">
        <v>82</v>
      </c>
      <c r="C54" s="19" t="s">
        <v>8</v>
      </c>
      <c r="D54" s="27">
        <v>5</v>
      </c>
      <c r="E54" s="3">
        <f t="shared" si="2"/>
        <v>0.048749999999999995</v>
      </c>
      <c r="F54" s="16">
        <v>39</v>
      </c>
      <c r="G54" s="4">
        <v>0</v>
      </c>
      <c r="H54" s="4">
        <v>0</v>
      </c>
      <c r="I54" s="9">
        <v>0</v>
      </c>
    </row>
    <row r="55" spans="1:9" ht="18.75">
      <c r="A55" s="1">
        <f t="shared" si="1"/>
        <v>52</v>
      </c>
      <c r="B55" s="22" t="s">
        <v>83</v>
      </c>
      <c r="C55" s="25" t="s">
        <v>177</v>
      </c>
      <c r="D55" s="27">
        <v>1</v>
      </c>
      <c r="E55" s="3">
        <f>F55/1000/0.89</f>
        <v>1.1235955056179776</v>
      </c>
      <c r="F55" s="16">
        <v>1000</v>
      </c>
      <c r="G55" s="4">
        <v>0</v>
      </c>
      <c r="H55" s="4">
        <v>0</v>
      </c>
      <c r="I55" s="9">
        <v>0</v>
      </c>
    </row>
    <row r="56" spans="1:9" ht="18.75">
      <c r="A56" s="1">
        <f t="shared" si="1"/>
        <v>53</v>
      </c>
      <c r="B56" s="22" t="s">
        <v>84</v>
      </c>
      <c r="C56" s="19" t="s">
        <v>8</v>
      </c>
      <c r="D56" s="27">
        <v>2</v>
      </c>
      <c r="E56" s="3">
        <f t="shared" si="2"/>
        <v>0.015</v>
      </c>
      <c r="F56" s="16">
        <v>12</v>
      </c>
      <c r="G56" s="4">
        <v>0</v>
      </c>
      <c r="H56" s="4">
        <v>0</v>
      </c>
      <c r="I56" s="9">
        <v>0</v>
      </c>
    </row>
    <row r="57" spans="1:9" ht="18.75">
      <c r="A57" s="1">
        <f t="shared" si="1"/>
        <v>54</v>
      </c>
      <c r="B57" s="22" t="s">
        <v>85</v>
      </c>
      <c r="C57" s="19" t="s">
        <v>7</v>
      </c>
      <c r="D57" s="27">
        <v>2</v>
      </c>
      <c r="E57" s="3">
        <f t="shared" si="2"/>
        <v>0.02625</v>
      </c>
      <c r="F57" s="16">
        <v>21</v>
      </c>
      <c r="G57" s="4">
        <v>0</v>
      </c>
      <c r="H57" s="4">
        <v>0</v>
      </c>
      <c r="I57" s="9">
        <v>0</v>
      </c>
    </row>
    <row r="58" spans="1:9" ht="18.75">
      <c r="A58" s="1">
        <f t="shared" si="1"/>
        <v>55</v>
      </c>
      <c r="B58" s="22" t="s">
        <v>86</v>
      </c>
      <c r="C58" s="19" t="s">
        <v>7</v>
      </c>
      <c r="D58" s="27">
        <v>2</v>
      </c>
      <c r="E58" s="3">
        <f t="shared" si="2"/>
        <v>0.0375</v>
      </c>
      <c r="F58" s="16">
        <v>30</v>
      </c>
      <c r="G58" s="4">
        <v>0</v>
      </c>
      <c r="H58" s="4">
        <v>1</v>
      </c>
      <c r="I58" s="9">
        <v>0.01</v>
      </c>
    </row>
    <row r="59" spans="1:9" ht="18.75">
      <c r="A59" s="1">
        <f t="shared" si="1"/>
        <v>56</v>
      </c>
      <c r="B59" s="22" t="s">
        <v>87</v>
      </c>
      <c r="C59" s="19" t="s">
        <v>24</v>
      </c>
      <c r="D59" s="27">
        <v>2</v>
      </c>
      <c r="E59" s="3">
        <f t="shared" si="2"/>
        <v>0.02625</v>
      </c>
      <c r="F59" s="16">
        <v>21</v>
      </c>
      <c r="G59" s="4">
        <v>0</v>
      </c>
      <c r="H59" s="4">
        <v>0</v>
      </c>
      <c r="I59" s="9">
        <v>0</v>
      </c>
    </row>
    <row r="60" spans="1:9" ht="18.75">
      <c r="A60" s="1">
        <f t="shared" si="1"/>
        <v>57</v>
      </c>
      <c r="B60" s="22" t="s">
        <v>88</v>
      </c>
      <c r="C60" s="1" t="s">
        <v>8</v>
      </c>
      <c r="D60" s="27">
        <v>3</v>
      </c>
      <c r="E60" s="3">
        <f t="shared" si="2"/>
        <v>0.5499999999999999</v>
      </c>
      <c r="F60" s="16">
        <v>440</v>
      </c>
      <c r="G60" s="4">
        <v>0</v>
      </c>
      <c r="H60" s="4">
        <v>0</v>
      </c>
      <c r="I60" s="9">
        <v>0</v>
      </c>
    </row>
    <row r="61" spans="1:9" ht="18.75">
      <c r="A61" s="1">
        <f t="shared" si="1"/>
        <v>58</v>
      </c>
      <c r="B61" s="22" t="s">
        <v>631</v>
      </c>
      <c r="C61" s="1" t="s">
        <v>12</v>
      </c>
      <c r="D61" s="27">
        <v>1</v>
      </c>
      <c r="E61" s="3">
        <f t="shared" si="2"/>
        <v>0.01875</v>
      </c>
      <c r="F61" s="16">
        <v>15</v>
      </c>
      <c r="G61" s="4">
        <v>0</v>
      </c>
      <c r="H61" s="4">
        <v>0</v>
      </c>
      <c r="I61" s="9">
        <v>0</v>
      </c>
    </row>
    <row r="62" spans="1:9" ht="18.75">
      <c r="A62" s="1">
        <f t="shared" si="1"/>
        <v>59</v>
      </c>
      <c r="B62" s="22" t="s">
        <v>90</v>
      </c>
      <c r="C62" s="19" t="s">
        <v>6</v>
      </c>
      <c r="D62" s="27">
        <v>1</v>
      </c>
      <c r="E62" s="3">
        <f t="shared" si="2"/>
        <v>0.005</v>
      </c>
      <c r="F62" s="16">
        <v>4</v>
      </c>
      <c r="G62" s="4">
        <v>0</v>
      </c>
      <c r="H62" s="4">
        <v>0</v>
      </c>
      <c r="I62" s="9">
        <v>0</v>
      </c>
    </row>
    <row r="63" spans="1:9" ht="18.75">
      <c r="A63" s="1">
        <f t="shared" si="1"/>
        <v>60</v>
      </c>
      <c r="B63" s="22" t="s">
        <v>91</v>
      </c>
      <c r="C63" s="19" t="s">
        <v>7</v>
      </c>
      <c r="D63" s="27">
        <v>4</v>
      </c>
      <c r="E63" s="3">
        <f t="shared" si="2"/>
        <v>0.21749999999999997</v>
      </c>
      <c r="F63" s="16">
        <v>174</v>
      </c>
      <c r="G63" s="4">
        <v>2</v>
      </c>
      <c r="H63" s="4">
        <v>6</v>
      </c>
      <c r="I63" s="9">
        <v>0.08</v>
      </c>
    </row>
    <row r="64" spans="1:9" ht="18.75">
      <c r="A64" s="1">
        <f t="shared" si="1"/>
        <v>61</v>
      </c>
      <c r="B64" s="22" t="s">
        <v>92</v>
      </c>
      <c r="C64" s="19" t="s">
        <v>7</v>
      </c>
      <c r="D64" s="27">
        <v>1</v>
      </c>
      <c r="E64" s="3">
        <f t="shared" si="2"/>
        <v>0.011249999999999998</v>
      </c>
      <c r="F64" s="16">
        <v>9</v>
      </c>
      <c r="G64" s="4">
        <v>0</v>
      </c>
      <c r="H64" s="4">
        <v>0</v>
      </c>
      <c r="I64" s="9">
        <v>0</v>
      </c>
    </row>
    <row r="65" spans="1:9" ht="18.75">
      <c r="A65" s="1">
        <f t="shared" si="1"/>
        <v>62</v>
      </c>
      <c r="B65" s="22" t="s">
        <v>93</v>
      </c>
      <c r="C65" s="19" t="s">
        <v>7</v>
      </c>
      <c r="D65" s="27">
        <v>11</v>
      </c>
      <c r="E65" s="3">
        <f t="shared" si="2"/>
        <v>0.18124999999999997</v>
      </c>
      <c r="F65" s="16">
        <v>145</v>
      </c>
      <c r="G65" s="4">
        <v>0</v>
      </c>
      <c r="H65" s="4">
        <v>1</v>
      </c>
      <c r="I65" s="9">
        <v>0.07</v>
      </c>
    </row>
    <row r="66" spans="1:9" ht="18.75">
      <c r="A66" s="1">
        <f t="shared" si="1"/>
        <v>63</v>
      </c>
      <c r="B66" s="22" t="s">
        <v>94</v>
      </c>
      <c r="C66" s="19" t="s">
        <v>6</v>
      </c>
      <c r="D66" s="27">
        <v>1</v>
      </c>
      <c r="E66" s="3">
        <f t="shared" si="2"/>
        <v>0.0075</v>
      </c>
      <c r="F66" s="16">
        <v>6</v>
      </c>
      <c r="G66" s="4">
        <v>0</v>
      </c>
      <c r="H66" s="4">
        <v>0</v>
      </c>
      <c r="I66" s="9">
        <v>0</v>
      </c>
    </row>
    <row r="67" spans="1:9" ht="18.75">
      <c r="A67" s="1">
        <f t="shared" si="1"/>
        <v>64</v>
      </c>
      <c r="B67" s="22" t="s">
        <v>95</v>
      </c>
      <c r="C67" s="19" t="s">
        <v>7</v>
      </c>
      <c r="D67" s="27">
        <v>6</v>
      </c>
      <c r="E67" s="3">
        <f t="shared" si="2"/>
        <v>0.0103125</v>
      </c>
      <c r="F67" s="16">
        <v>8.25</v>
      </c>
      <c r="G67" s="4">
        <v>0</v>
      </c>
      <c r="H67" s="4">
        <v>0</v>
      </c>
      <c r="I67" s="9">
        <v>0</v>
      </c>
    </row>
    <row r="68" spans="1:9" ht="18.75">
      <c r="A68" s="1">
        <f t="shared" si="1"/>
        <v>65</v>
      </c>
      <c r="B68" s="22" t="s">
        <v>96</v>
      </c>
      <c r="C68" s="19" t="s">
        <v>10</v>
      </c>
      <c r="D68" s="27">
        <v>1</v>
      </c>
      <c r="E68" s="3">
        <f t="shared" si="2"/>
        <v>0.25</v>
      </c>
      <c r="F68" s="16">
        <v>200</v>
      </c>
      <c r="G68" s="4">
        <v>0</v>
      </c>
      <c r="H68" s="4">
        <v>0</v>
      </c>
      <c r="I68" s="9">
        <v>0</v>
      </c>
    </row>
    <row r="69" spans="1:9" ht="18.75">
      <c r="A69" s="1">
        <f t="shared" si="1"/>
        <v>66</v>
      </c>
      <c r="B69" s="22" t="s">
        <v>97</v>
      </c>
      <c r="C69" s="20" t="s">
        <v>31</v>
      </c>
      <c r="D69" s="27">
        <v>6</v>
      </c>
      <c r="E69" s="3">
        <f>F69/1000/0.89</f>
        <v>1.140449438202247</v>
      </c>
      <c r="F69" s="16">
        <v>1015</v>
      </c>
      <c r="G69" s="4">
        <v>0</v>
      </c>
      <c r="H69" s="4">
        <v>6</v>
      </c>
      <c r="I69" s="9">
        <v>0.14</v>
      </c>
    </row>
    <row r="70" spans="1:9" ht="18.75">
      <c r="A70" s="1">
        <f t="shared" si="1"/>
        <v>67</v>
      </c>
      <c r="B70" s="22" t="s">
        <v>632</v>
      </c>
      <c r="C70" s="19" t="s">
        <v>7</v>
      </c>
      <c r="D70" s="27">
        <v>1</v>
      </c>
      <c r="E70" s="3">
        <f t="shared" si="2"/>
        <v>0.012499999999999999</v>
      </c>
      <c r="F70" s="16">
        <v>10</v>
      </c>
      <c r="G70" s="4">
        <v>0</v>
      </c>
      <c r="H70" s="4">
        <v>0</v>
      </c>
      <c r="I70" s="9">
        <v>0</v>
      </c>
    </row>
    <row r="71" spans="1:9" ht="18.75">
      <c r="A71" s="1">
        <f aca="true" t="shared" si="3" ref="A71:A134">A70+1</f>
        <v>68</v>
      </c>
      <c r="B71" s="22" t="s">
        <v>633</v>
      </c>
      <c r="C71" s="19" t="s">
        <v>7</v>
      </c>
      <c r="D71" s="27">
        <v>1</v>
      </c>
      <c r="E71" s="3">
        <f t="shared" si="2"/>
        <v>0.017499999999999998</v>
      </c>
      <c r="F71" s="16">
        <v>14</v>
      </c>
      <c r="G71" s="4">
        <v>0</v>
      </c>
      <c r="H71" s="4">
        <v>0</v>
      </c>
      <c r="I71" s="9">
        <v>0</v>
      </c>
    </row>
    <row r="72" spans="1:9" ht="18.75">
      <c r="A72" s="1">
        <f t="shared" si="3"/>
        <v>69</v>
      </c>
      <c r="B72" s="22" t="s">
        <v>100</v>
      </c>
      <c r="C72" s="19" t="s">
        <v>7</v>
      </c>
      <c r="D72" s="27">
        <v>4</v>
      </c>
      <c r="E72" s="3">
        <f t="shared" si="2"/>
        <v>0.06874999999999999</v>
      </c>
      <c r="F72" s="16">
        <v>55</v>
      </c>
      <c r="G72" s="4">
        <v>0</v>
      </c>
      <c r="H72" s="4">
        <v>8</v>
      </c>
      <c r="I72" s="9">
        <v>0.04</v>
      </c>
    </row>
    <row r="73" spans="1:9" ht="18.75">
      <c r="A73" s="1">
        <f t="shared" si="3"/>
        <v>70</v>
      </c>
      <c r="B73" s="22" t="s">
        <v>101</v>
      </c>
      <c r="C73" s="19" t="s">
        <v>7</v>
      </c>
      <c r="D73" s="27">
        <v>1</v>
      </c>
      <c r="E73" s="3">
        <f t="shared" si="2"/>
        <v>0.01875</v>
      </c>
      <c r="F73" s="16">
        <v>15</v>
      </c>
      <c r="G73" s="4">
        <v>0</v>
      </c>
      <c r="H73" s="4">
        <v>0</v>
      </c>
      <c r="I73" s="9">
        <v>0</v>
      </c>
    </row>
    <row r="74" spans="1:9" ht="18.75">
      <c r="A74" s="1">
        <f t="shared" si="3"/>
        <v>71</v>
      </c>
      <c r="B74" s="22" t="s">
        <v>634</v>
      </c>
      <c r="C74" s="19" t="s">
        <v>8</v>
      </c>
      <c r="D74" s="27">
        <v>1</v>
      </c>
      <c r="E74" s="3">
        <f t="shared" si="2"/>
        <v>0.01875</v>
      </c>
      <c r="F74" s="16">
        <v>15</v>
      </c>
      <c r="G74" s="4">
        <v>0</v>
      </c>
      <c r="H74" s="4">
        <v>0</v>
      </c>
      <c r="I74" s="9">
        <v>0</v>
      </c>
    </row>
    <row r="75" spans="1:9" ht="18.75">
      <c r="A75" s="1">
        <f t="shared" si="3"/>
        <v>72</v>
      </c>
      <c r="B75" s="22" t="s">
        <v>103</v>
      </c>
      <c r="C75" s="19" t="s">
        <v>7</v>
      </c>
      <c r="D75" s="27">
        <v>1</v>
      </c>
      <c r="E75" s="3">
        <f aca="true" t="shared" si="4" ref="E75:E113">F75/1000/0.8</f>
        <v>0.0075</v>
      </c>
      <c r="F75" s="16">
        <v>6</v>
      </c>
      <c r="G75" s="4">
        <v>0</v>
      </c>
      <c r="H75" s="4">
        <v>1</v>
      </c>
      <c r="I75" s="9">
        <v>0.02</v>
      </c>
    </row>
    <row r="76" spans="1:9" ht="18.75">
      <c r="A76" s="1">
        <f t="shared" si="3"/>
        <v>73</v>
      </c>
      <c r="B76" s="22" t="s">
        <v>104</v>
      </c>
      <c r="C76" s="19" t="s">
        <v>10</v>
      </c>
      <c r="D76" s="27">
        <v>8</v>
      </c>
      <c r="E76" s="3">
        <f>F76/1000/0.89</f>
        <v>1.688988764044944</v>
      </c>
      <c r="F76" s="16">
        <v>1503.2</v>
      </c>
      <c r="G76" s="4">
        <v>1</v>
      </c>
      <c r="H76" s="4">
        <v>5</v>
      </c>
      <c r="I76" s="9">
        <v>0.28</v>
      </c>
    </row>
    <row r="77" spans="1:9" ht="18.75">
      <c r="A77" s="1">
        <f t="shared" si="3"/>
        <v>74</v>
      </c>
      <c r="B77" s="22" t="s">
        <v>32</v>
      </c>
      <c r="C77" s="19" t="s">
        <v>7</v>
      </c>
      <c r="D77" s="27">
        <v>0</v>
      </c>
      <c r="E77" s="3">
        <v>0</v>
      </c>
      <c r="F77" s="16">
        <v>0</v>
      </c>
      <c r="G77" s="4">
        <v>0</v>
      </c>
      <c r="H77" s="4">
        <v>1</v>
      </c>
      <c r="I77" s="9">
        <v>0.01</v>
      </c>
    </row>
    <row r="78" spans="1:9" ht="18.75">
      <c r="A78" s="1">
        <f t="shared" si="3"/>
        <v>75</v>
      </c>
      <c r="B78" s="22" t="s">
        <v>33</v>
      </c>
      <c r="C78" s="19" t="s">
        <v>7</v>
      </c>
      <c r="D78" s="27">
        <v>0</v>
      </c>
      <c r="E78" s="3">
        <v>0</v>
      </c>
      <c r="F78" s="16">
        <v>0</v>
      </c>
      <c r="G78" s="4">
        <v>0</v>
      </c>
      <c r="H78" s="4">
        <v>1</v>
      </c>
      <c r="I78" s="9">
        <v>0.02</v>
      </c>
    </row>
    <row r="79" spans="1:9" ht="18.75">
      <c r="A79" s="1">
        <f t="shared" si="3"/>
        <v>76</v>
      </c>
      <c r="B79" s="22" t="s">
        <v>105</v>
      </c>
      <c r="C79" s="19" t="s">
        <v>8</v>
      </c>
      <c r="D79" s="27">
        <v>1</v>
      </c>
      <c r="E79" s="3">
        <f t="shared" si="4"/>
        <v>0.012499999999999999</v>
      </c>
      <c r="F79" s="16">
        <v>10</v>
      </c>
      <c r="G79" s="4">
        <v>0</v>
      </c>
      <c r="H79" s="4">
        <v>0</v>
      </c>
      <c r="I79" s="9">
        <v>0</v>
      </c>
    </row>
    <row r="80" spans="1:9" ht="18.75">
      <c r="A80" s="1">
        <f t="shared" si="3"/>
        <v>77</v>
      </c>
      <c r="B80" s="22" t="s">
        <v>106</v>
      </c>
      <c r="C80" s="19" t="s">
        <v>6</v>
      </c>
      <c r="D80" s="27">
        <v>1</v>
      </c>
      <c r="E80" s="3">
        <f t="shared" si="4"/>
        <v>0.01875</v>
      </c>
      <c r="F80" s="16">
        <v>15</v>
      </c>
      <c r="G80" s="4">
        <v>0</v>
      </c>
      <c r="H80" s="4">
        <v>3</v>
      </c>
      <c r="I80" s="9">
        <v>0.02</v>
      </c>
    </row>
    <row r="81" spans="1:9" ht="18.75">
      <c r="A81" s="1">
        <f t="shared" si="3"/>
        <v>78</v>
      </c>
      <c r="B81" s="22" t="s">
        <v>111</v>
      </c>
      <c r="C81" s="26" t="s">
        <v>11</v>
      </c>
      <c r="D81" s="27">
        <v>0</v>
      </c>
      <c r="E81" s="3">
        <v>0</v>
      </c>
      <c r="F81" s="16">
        <v>0</v>
      </c>
      <c r="G81" s="4">
        <v>0</v>
      </c>
      <c r="H81" s="4">
        <v>2</v>
      </c>
      <c r="I81" s="9">
        <v>0.49</v>
      </c>
    </row>
    <row r="82" spans="1:9" ht="18.75">
      <c r="A82" s="1">
        <f t="shared" si="3"/>
        <v>79</v>
      </c>
      <c r="B82" s="22" t="s">
        <v>107</v>
      </c>
      <c r="C82" s="19" t="s">
        <v>10</v>
      </c>
      <c r="D82" s="27">
        <v>2</v>
      </c>
      <c r="E82" s="3">
        <f t="shared" si="4"/>
        <v>0.5765</v>
      </c>
      <c r="F82" s="16">
        <v>461.2</v>
      </c>
      <c r="G82" s="4">
        <v>0</v>
      </c>
      <c r="H82" s="4">
        <v>3</v>
      </c>
      <c r="I82" s="9">
        <v>0.23</v>
      </c>
    </row>
    <row r="83" spans="1:9" ht="18.75">
      <c r="A83" s="1">
        <f t="shared" si="3"/>
        <v>80</v>
      </c>
      <c r="B83" s="22" t="s">
        <v>108</v>
      </c>
      <c r="C83" s="19" t="s">
        <v>6</v>
      </c>
      <c r="D83" s="27">
        <v>9</v>
      </c>
      <c r="E83" s="3">
        <f t="shared" si="4"/>
        <v>0.08874999999999998</v>
      </c>
      <c r="F83" s="16">
        <v>71</v>
      </c>
      <c r="G83" s="4">
        <v>0</v>
      </c>
      <c r="H83" s="4">
        <v>5</v>
      </c>
      <c r="I83" s="9">
        <v>0.27</v>
      </c>
    </row>
    <row r="84" spans="1:9" ht="18.75">
      <c r="A84" s="1">
        <f t="shared" si="3"/>
        <v>81</v>
      </c>
      <c r="B84" s="22" t="s">
        <v>34</v>
      </c>
      <c r="C84" s="19" t="s">
        <v>7</v>
      </c>
      <c r="D84" s="27">
        <v>0</v>
      </c>
      <c r="E84" s="3">
        <v>0</v>
      </c>
      <c r="F84" s="16">
        <v>0</v>
      </c>
      <c r="G84" s="4">
        <v>0</v>
      </c>
      <c r="H84" s="4">
        <v>1</v>
      </c>
      <c r="I84" s="9">
        <v>0.01</v>
      </c>
    </row>
    <row r="85" spans="1:9" ht="18.75">
      <c r="A85" s="1">
        <f t="shared" si="3"/>
        <v>82</v>
      </c>
      <c r="B85" s="22" t="s">
        <v>635</v>
      </c>
      <c r="C85" s="19" t="s">
        <v>8</v>
      </c>
      <c r="D85" s="27">
        <v>21</v>
      </c>
      <c r="E85" s="3">
        <f>F85/1000/0.89</f>
        <v>3.3168539325842694</v>
      </c>
      <c r="F85" s="16">
        <v>2952</v>
      </c>
      <c r="G85" s="4">
        <v>0</v>
      </c>
      <c r="H85" s="4">
        <v>5</v>
      </c>
      <c r="I85" s="9">
        <v>0.25</v>
      </c>
    </row>
    <row r="86" spans="1:9" ht="18.75">
      <c r="A86" s="1">
        <f t="shared" si="3"/>
        <v>83</v>
      </c>
      <c r="B86" s="22" t="s">
        <v>636</v>
      </c>
      <c r="C86" s="19" t="s">
        <v>7</v>
      </c>
      <c r="D86" s="27">
        <v>1</v>
      </c>
      <c r="E86" s="3">
        <f t="shared" si="4"/>
        <v>0.012499999999999999</v>
      </c>
      <c r="F86" s="16">
        <v>10</v>
      </c>
      <c r="G86" s="4">
        <v>0</v>
      </c>
      <c r="H86" s="4">
        <v>0</v>
      </c>
      <c r="I86" s="9">
        <v>0</v>
      </c>
    </row>
    <row r="87" spans="1:9" ht="18.75">
      <c r="A87" s="1">
        <f t="shared" si="3"/>
        <v>84</v>
      </c>
      <c r="B87" s="22" t="s">
        <v>110</v>
      </c>
      <c r="C87" s="19" t="s">
        <v>6</v>
      </c>
      <c r="D87" s="27">
        <v>11</v>
      </c>
      <c r="E87" s="3">
        <f t="shared" si="4"/>
        <v>0.45625</v>
      </c>
      <c r="F87" s="16">
        <v>365</v>
      </c>
      <c r="G87" s="4">
        <v>1</v>
      </c>
      <c r="H87" s="4">
        <v>12</v>
      </c>
      <c r="I87" s="9">
        <v>0.37</v>
      </c>
    </row>
    <row r="88" spans="1:9" ht="18.75">
      <c r="A88" s="1">
        <f t="shared" si="3"/>
        <v>85</v>
      </c>
      <c r="B88" s="22" t="s">
        <v>110</v>
      </c>
      <c r="C88" s="19" t="s">
        <v>8</v>
      </c>
      <c r="D88" s="27">
        <v>1</v>
      </c>
      <c r="E88" s="3">
        <f t="shared" si="4"/>
        <v>0.01875</v>
      </c>
      <c r="F88" s="16">
        <v>15</v>
      </c>
      <c r="G88" s="4">
        <v>0</v>
      </c>
      <c r="H88" s="4">
        <v>4</v>
      </c>
      <c r="I88" s="9">
        <v>0.02</v>
      </c>
    </row>
    <row r="89" spans="1:9" ht="18.75">
      <c r="A89" s="1">
        <f t="shared" si="3"/>
        <v>86</v>
      </c>
      <c r="B89" s="22" t="s">
        <v>115</v>
      </c>
      <c r="C89" s="19" t="s">
        <v>9</v>
      </c>
      <c r="D89" s="27">
        <v>24</v>
      </c>
      <c r="E89" s="3">
        <f t="shared" si="4"/>
        <v>0.030594999999999997</v>
      </c>
      <c r="F89" s="16">
        <v>24.476</v>
      </c>
      <c r="G89" s="4">
        <v>1</v>
      </c>
      <c r="H89" s="4">
        <v>0</v>
      </c>
      <c r="I89" s="9">
        <v>0</v>
      </c>
    </row>
    <row r="90" spans="1:9" ht="18.75">
      <c r="A90" s="1">
        <f t="shared" si="3"/>
        <v>87</v>
      </c>
      <c r="B90" s="22" t="s">
        <v>637</v>
      </c>
      <c r="C90" s="19" t="s">
        <v>7</v>
      </c>
      <c r="D90" s="27">
        <v>1</v>
      </c>
      <c r="E90" s="3">
        <f t="shared" si="4"/>
        <v>0.0625</v>
      </c>
      <c r="F90" s="16">
        <v>50</v>
      </c>
      <c r="G90" s="4">
        <v>0</v>
      </c>
      <c r="H90" s="4">
        <v>0</v>
      </c>
      <c r="I90" s="9">
        <v>0</v>
      </c>
    </row>
    <row r="91" spans="1:9" ht="18.75">
      <c r="A91" s="1">
        <f t="shared" si="3"/>
        <v>88</v>
      </c>
      <c r="B91" s="22" t="s">
        <v>36</v>
      </c>
      <c r="C91" s="19" t="s">
        <v>7</v>
      </c>
      <c r="D91" s="27">
        <v>0</v>
      </c>
      <c r="E91" s="3">
        <v>0</v>
      </c>
      <c r="F91" s="16">
        <v>0</v>
      </c>
      <c r="G91" s="4">
        <v>0</v>
      </c>
      <c r="H91" s="4">
        <v>3</v>
      </c>
      <c r="I91" s="9">
        <v>0.02</v>
      </c>
    </row>
    <row r="92" spans="1:9" ht="18.75">
      <c r="A92" s="1">
        <f t="shared" si="3"/>
        <v>89</v>
      </c>
      <c r="B92" s="22" t="s">
        <v>35</v>
      </c>
      <c r="C92" s="19" t="s">
        <v>6</v>
      </c>
      <c r="D92" s="27">
        <v>0</v>
      </c>
      <c r="E92" s="3">
        <v>0</v>
      </c>
      <c r="F92" s="16">
        <v>0</v>
      </c>
      <c r="G92" s="4">
        <v>0</v>
      </c>
      <c r="H92" s="4">
        <v>1</v>
      </c>
      <c r="I92" s="9">
        <v>0.01</v>
      </c>
    </row>
    <row r="93" spans="1:9" ht="18.75">
      <c r="A93" s="1">
        <f t="shared" si="3"/>
        <v>90</v>
      </c>
      <c r="B93" s="22" t="s">
        <v>117</v>
      </c>
      <c r="C93" s="19" t="s">
        <v>8</v>
      </c>
      <c r="D93" s="27">
        <v>3</v>
      </c>
      <c r="E93" s="3">
        <f t="shared" si="4"/>
        <v>0.028749999999999998</v>
      </c>
      <c r="F93" s="16">
        <v>23</v>
      </c>
      <c r="G93" s="4">
        <v>0</v>
      </c>
      <c r="H93" s="4">
        <v>0</v>
      </c>
      <c r="I93" s="9">
        <v>0</v>
      </c>
    </row>
    <row r="94" spans="1:9" ht="18.75">
      <c r="A94" s="1">
        <f t="shared" si="3"/>
        <v>91</v>
      </c>
      <c r="B94" s="22" t="s">
        <v>118</v>
      </c>
      <c r="C94" s="19" t="s">
        <v>5</v>
      </c>
      <c r="D94" s="27">
        <v>1</v>
      </c>
      <c r="E94" s="3">
        <f t="shared" si="4"/>
        <v>0.01875</v>
      </c>
      <c r="F94" s="16">
        <v>15</v>
      </c>
      <c r="G94" s="4">
        <v>0</v>
      </c>
      <c r="H94" s="4">
        <v>8</v>
      </c>
      <c r="I94" s="9">
        <v>0.1</v>
      </c>
    </row>
    <row r="95" spans="1:9" ht="18.75">
      <c r="A95" s="1">
        <f t="shared" si="3"/>
        <v>92</v>
      </c>
      <c r="B95" s="22" t="s">
        <v>638</v>
      </c>
      <c r="C95" s="19" t="s">
        <v>10</v>
      </c>
      <c r="D95" s="27">
        <v>4</v>
      </c>
      <c r="E95" s="3">
        <f>F95/1000/0.89-1.352</f>
        <v>0.8979438202247192</v>
      </c>
      <c r="F95" s="16">
        <v>2002.45</v>
      </c>
      <c r="G95" s="4">
        <v>1</v>
      </c>
      <c r="H95" s="4">
        <v>2</v>
      </c>
      <c r="I95" s="9">
        <v>0.01</v>
      </c>
    </row>
    <row r="96" spans="1:9" ht="18.75">
      <c r="A96" s="1">
        <f>A95+1</f>
        <v>93</v>
      </c>
      <c r="B96" s="22" t="s">
        <v>120</v>
      </c>
      <c r="C96" s="19" t="s">
        <v>6</v>
      </c>
      <c r="D96" s="27">
        <v>1</v>
      </c>
      <c r="E96" s="3">
        <f t="shared" si="4"/>
        <v>0.017499999999999998</v>
      </c>
      <c r="F96" s="16">
        <v>14</v>
      </c>
      <c r="G96" s="4">
        <v>0</v>
      </c>
      <c r="H96" s="4">
        <v>0</v>
      </c>
      <c r="I96" s="9">
        <v>0</v>
      </c>
    </row>
    <row r="97" spans="1:9" ht="18.75">
      <c r="A97" s="1">
        <f t="shared" si="3"/>
        <v>94</v>
      </c>
      <c r="B97" s="22" t="s">
        <v>121</v>
      </c>
      <c r="C97" s="19" t="s">
        <v>8</v>
      </c>
      <c r="D97" s="27">
        <v>1</v>
      </c>
      <c r="E97" s="3">
        <f t="shared" si="4"/>
        <v>0.01</v>
      </c>
      <c r="F97" s="16">
        <v>8</v>
      </c>
      <c r="G97" s="4">
        <v>0</v>
      </c>
      <c r="H97" s="4">
        <v>0</v>
      </c>
      <c r="I97" s="9">
        <v>0</v>
      </c>
    </row>
    <row r="98" spans="1:9" ht="18.75">
      <c r="A98" s="1">
        <f t="shared" si="3"/>
        <v>95</v>
      </c>
      <c r="B98" s="22" t="s">
        <v>122</v>
      </c>
      <c r="C98" s="19" t="s">
        <v>7</v>
      </c>
      <c r="D98" s="27">
        <v>1</v>
      </c>
      <c r="E98" s="3">
        <f t="shared" si="4"/>
        <v>0.0025</v>
      </c>
      <c r="F98" s="16">
        <v>2</v>
      </c>
      <c r="G98" s="4">
        <v>0</v>
      </c>
      <c r="H98" s="4">
        <v>0</v>
      </c>
      <c r="I98" s="9">
        <v>0</v>
      </c>
    </row>
    <row r="99" spans="1:9" ht="18.75">
      <c r="A99" s="1">
        <f t="shared" si="3"/>
        <v>96</v>
      </c>
      <c r="B99" s="22" t="s">
        <v>123</v>
      </c>
      <c r="C99" s="19" t="s">
        <v>7</v>
      </c>
      <c r="D99" s="27">
        <v>1</v>
      </c>
      <c r="E99" s="3">
        <f t="shared" si="4"/>
        <v>0.012499999999999999</v>
      </c>
      <c r="F99" s="16">
        <v>10</v>
      </c>
      <c r="G99" s="4">
        <v>0</v>
      </c>
      <c r="H99" s="4">
        <v>0</v>
      </c>
      <c r="I99" s="9">
        <v>0</v>
      </c>
    </row>
    <row r="100" spans="1:9" ht="18.75">
      <c r="A100" s="1">
        <f t="shared" si="3"/>
        <v>97</v>
      </c>
      <c r="B100" s="22" t="s">
        <v>639</v>
      </c>
      <c r="C100" s="19" t="s">
        <v>10</v>
      </c>
      <c r="D100" s="27">
        <v>1</v>
      </c>
      <c r="E100" s="3">
        <f t="shared" si="4"/>
        <v>0.5</v>
      </c>
      <c r="F100" s="16">
        <v>400</v>
      </c>
      <c r="G100" s="4">
        <v>0</v>
      </c>
      <c r="H100" s="4">
        <v>0</v>
      </c>
      <c r="I100" s="9">
        <v>0</v>
      </c>
    </row>
    <row r="101" spans="1:9" ht="18.75">
      <c r="A101" s="1">
        <f t="shared" si="3"/>
        <v>98</v>
      </c>
      <c r="B101" s="22" t="s">
        <v>125</v>
      </c>
      <c r="C101" s="19" t="s">
        <v>7</v>
      </c>
      <c r="D101" s="27">
        <v>2</v>
      </c>
      <c r="E101" s="3">
        <f t="shared" si="4"/>
        <v>0.0031249999999999997</v>
      </c>
      <c r="F101" s="16">
        <v>2.5</v>
      </c>
      <c r="G101" s="4">
        <v>0</v>
      </c>
      <c r="H101" s="4">
        <v>0</v>
      </c>
      <c r="I101" s="9">
        <v>0</v>
      </c>
    </row>
    <row r="102" spans="1:9" ht="18.75">
      <c r="A102" s="1">
        <f t="shared" si="3"/>
        <v>99</v>
      </c>
      <c r="B102" s="22" t="s">
        <v>126</v>
      </c>
      <c r="C102" s="19" t="s">
        <v>6</v>
      </c>
      <c r="D102" s="27">
        <v>3</v>
      </c>
      <c r="E102" s="3">
        <f t="shared" si="4"/>
        <v>0.0625</v>
      </c>
      <c r="F102" s="16">
        <v>50</v>
      </c>
      <c r="G102" s="4">
        <v>0</v>
      </c>
      <c r="H102" s="4">
        <v>3</v>
      </c>
      <c r="I102" s="9">
        <v>0.1</v>
      </c>
    </row>
    <row r="103" spans="1:9" ht="18.75">
      <c r="A103" s="1">
        <f t="shared" si="3"/>
        <v>100</v>
      </c>
      <c r="B103" s="22" t="s">
        <v>37</v>
      </c>
      <c r="C103" s="19" t="s">
        <v>10</v>
      </c>
      <c r="D103" s="27">
        <v>0</v>
      </c>
      <c r="E103" s="3">
        <v>0</v>
      </c>
      <c r="F103" s="16">
        <v>0</v>
      </c>
      <c r="G103" s="4">
        <v>0</v>
      </c>
      <c r="H103" s="4">
        <v>1</v>
      </c>
      <c r="I103" s="9">
        <v>0.06</v>
      </c>
    </row>
    <row r="104" spans="1:9" ht="18.75">
      <c r="A104" s="1">
        <f t="shared" si="3"/>
        <v>101</v>
      </c>
      <c r="B104" s="22" t="s">
        <v>127</v>
      </c>
      <c r="C104" s="19" t="s">
        <v>10</v>
      </c>
      <c r="D104" s="27">
        <v>3</v>
      </c>
      <c r="E104" s="3">
        <f t="shared" si="4"/>
        <v>0.06874999999999999</v>
      </c>
      <c r="F104" s="16">
        <v>55</v>
      </c>
      <c r="G104" s="4">
        <v>0</v>
      </c>
      <c r="H104" s="4">
        <v>1</v>
      </c>
      <c r="I104" s="9">
        <v>0.01</v>
      </c>
    </row>
    <row r="105" spans="1:9" ht="18.75">
      <c r="A105" s="1">
        <f t="shared" si="3"/>
        <v>102</v>
      </c>
      <c r="B105" s="22" t="s">
        <v>128</v>
      </c>
      <c r="C105" s="19" t="s">
        <v>6</v>
      </c>
      <c r="D105" s="27">
        <v>1</v>
      </c>
      <c r="E105" s="3">
        <f t="shared" si="4"/>
        <v>0.09374999999999999</v>
      </c>
      <c r="F105" s="16">
        <v>75</v>
      </c>
      <c r="G105" s="4">
        <v>0</v>
      </c>
      <c r="H105" s="4">
        <v>1</v>
      </c>
      <c r="I105" s="9">
        <v>0.02</v>
      </c>
    </row>
    <row r="106" spans="1:9" ht="18.75">
      <c r="A106" s="1">
        <f t="shared" si="3"/>
        <v>103</v>
      </c>
      <c r="B106" s="22" t="s">
        <v>129</v>
      </c>
      <c r="C106" s="19" t="s">
        <v>19</v>
      </c>
      <c r="D106" s="27">
        <v>4</v>
      </c>
      <c r="E106" s="3">
        <f t="shared" si="4"/>
        <v>0.23965</v>
      </c>
      <c r="F106" s="16">
        <v>191.72</v>
      </c>
      <c r="G106" s="4">
        <v>0</v>
      </c>
      <c r="H106" s="4">
        <v>2</v>
      </c>
      <c r="I106" s="9">
        <v>0.04</v>
      </c>
    </row>
    <row r="107" spans="1:9" ht="18.75">
      <c r="A107" s="1">
        <f t="shared" si="3"/>
        <v>104</v>
      </c>
      <c r="B107" s="23" t="s">
        <v>640</v>
      </c>
      <c r="C107" s="19" t="s">
        <v>8</v>
      </c>
      <c r="D107" s="27">
        <v>1</v>
      </c>
      <c r="E107" s="3">
        <f t="shared" si="4"/>
        <v>0.315</v>
      </c>
      <c r="F107" s="16">
        <v>252</v>
      </c>
      <c r="G107" s="4">
        <v>0</v>
      </c>
      <c r="H107" s="4">
        <v>0</v>
      </c>
      <c r="I107" s="9">
        <v>0</v>
      </c>
    </row>
    <row r="108" spans="1:9" ht="18.75">
      <c r="A108" s="1">
        <f t="shared" si="3"/>
        <v>105</v>
      </c>
      <c r="B108" s="22" t="s">
        <v>131</v>
      </c>
      <c r="C108" s="19" t="s">
        <v>6</v>
      </c>
      <c r="D108" s="27">
        <v>7</v>
      </c>
      <c r="E108" s="3">
        <f>F108/1000/0.89</f>
        <v>1.187865168539326</v>
      </c>
      <c r="F108" s="16">
        <v>1057.2</v>
      </c>
      <c r="G108" s="4">
        <v>0</v>
      </c>
      <c r="H108" s="4">
        <v>2</v>
      </c>
      <c r="I108" s="9">
        <f>1.08-0.013</f>
        <v>1.0670000000000002</v>
      </c>
    </row>
    <row r="109" spans="1:9" ht="18.75">
      <c r="A109" s="1">
        <f t="shared" si="3"/>
        <v>106</v>
      </c>
      <c r="B109" s="22" t="s">
        <v>132</v>
      </c>
      <c r="C109" s="19" t="s">
        <v>7</v>
      </c>
      <c r="D109" s="27">
        <v>1</v>
      </c>
      <c r="E109" s="3">
        <f t="shared" si="4"/>
        <v>0.01875</v>
      </c>
      <c r="F109" s="16">
        <v>15</v>
      </c>
      <c r="G109" s="4">
        <v>0</v>
      </c>
      <c r="H109" s="4">
        <v>0</v>
      </c>
      <c r="I109" s="9">
        <v>0</v>
      </c>
    </row>
    <row r="110" spans="1:9" ht="18.75">
      <c r="A110" s="1">
        <f t="shared" si="3"/>
        <v>107</v>
      </c>
      <c r="B110" s="22" t="s">
        <v>133</v>
      </c>
      <c r="C110" s="19" t="s">
        <v>10</v>
      </c>
      <c r="D110" s="27">
        <v>5</v>
      </c>
      <c r="E110" s="3">
        <f t="shared" si="4"/>
        <v>0.148</v>
      </c>
      <c r="F110" s="16">
        <v>118.4</v>
      </c>
      <c r="G110" s="4">
        <v>0</v>
      </c>
      <c r="H110" s="4">
        <v>1</v>
      </c>
      <c r="I110" s="9">
        <v>0.09</v>
      </c>
    </row>
    <row r="111" spans="1:9" ht="18.75">
      <c r="A111" s="1">
        <f t="shared" si="3"/>
        <v>108</v>
      </c>
      <c r="B111" s="22" t="s">
        <v>112</v>
      </c>
      <c r="C111" s="19" t="s">
        <v>21</v>
      </c>
      <c r="D111" s="27">
        <v>2</v>
      </c>
      <c r="E111" s="3">
        <f t="shared" si="4"/>
        <v>0.094</v>
      </c>
      <c r="F111" s="16">
        <v>75.2</v>
      </c>
      <c r="G111" s="4">
        <v>0</v>
      </c>
      <c r="H111" s="4">
        <v>3</v>
      </c>
      <c r="I111" s="9">
        <v>0.04</v>
      </c>
    </row>
    <row r="112" spans="1:9" ht="18.75">
      <c r="A112" s="1">
        <f t="shared" si="3"/>
        <v>109</v>
      </c>
      <c r="B112" s="22" t="s">
        <v>112</v>
      </c>
      <c r="C112" s="26" t="s">
        <v>5</v>
      </c>
      <c r="D112" s="27">
        <v>8</v>
      </c>
      <c r="E112" s="3">
        <f t="shared" si="4"/>
        <v>0.000165</v>
      </c>
      <c r="F112" s="16">
        <v>0.132</v>
      </c>
      <c r="G112" s="4">
        <v>0</v>
      </c>
      <c r="H112" s="4">
        <v>0</v>
      </c>
      <c r="I112" s="9">
        <v>0</v>
      </c>
    </row>
    <row r="113" spans="1:9" ht="18.75">
      <c r="A113" s="1">
        <f t="shared" si="3"/>
        <v>110</v>
      </c>
      <c r="B113" s="22" t="s">
        <v>134</v>
      </c>
      <c r="C113" s="19" t="s">
        <v>6</v>
      </c>
      <c r="D113" s="27">
        <v>18</v>
      </c>
      <c r="E113" s="3">
        <f t="shared" si="4"/>
        <v>0.00042124999999999997</v>
      </c>
      <c r="F113" s="16">
        <v>0.337</v>
      </c>
      <c r="G113" s="4">
        <v>0</v>
      </c>
      <c r="H113" s="4">
        <v>0</v>
      </c>
      <c r="I113" s="9">
        <v>0</v>
      </c>
    </row>
    <row r="114" spans="1:9" ht="18.75">
      <c r="A114" s="1">
        <f t="shared" si="3"/>
        <v>111</v>
      </c>
      <c r="B114" s="22" t="s">
        <v>135</v>
      </c>
      <c r="C114" s="26" t="s">
        <v>10</v>
      </c>
      <c r="D114" s="27">
        <v>4</v>
      </c>
      <c r="E114" s="3">
        <f aca="true" t="shared" si="5" ref="E114:E150">F114/1000/0.8</f>
        <v>0.043750000000000004</v>
      </c>
      <c r="F114" s="16">
        <v>35</v>
      </c>
      <c r="G114" s="4">
        <v>0</v>
      </c>
      <c r="H114" s="4">
        <v>0</v>
      </c>
      <c r="I114" s="9">
        <v>0</v>
      </c>
    </row>
    <row r="115" spans="1:9" ht="18.75">
      <c r="A115" s="1">
        <f t="shared" si="3"/>
        <v>112</v>
      </c>
      <c r="B115" s="22" t="s">
        <v>136</v>
      </c>
      <c r="C115" s="19" t="s">
        <v>6</v>
      </c>
      <c r="D115" s="27">
        <v>1</v>
      </c>
      <c r="E115" s="3">
        <f t="shared" si="5"/>
        <v>0.01875</v>
      </c>
      <c r="F115" s="16">
        <v>15</v>
      </c>
      <c r="G115" s="4">
        <v>0</v>
      </c>
      <c r="H115" s="4">
        <v>6</v>
      </c>
      <c r="I115" s="9">
        <v>1.37</v>
      </c>
    </row>
    <row r="116" spans="1:9" ht="18.75">
      <c r="A116" s="1">
        <f t="shared" si="3"/>
        <v>113</v>
      </c>
      <c r="B116" s="22" t="s">
        <v>137</v>
      </c>
      <c r="C116" s="19" t="s">
        <v>7</v>
      </c>
      <c r="D116" s="27">
        <v>1</v>
      </c>
      <c r="E116" s="3">
        <f t="shared" si="5"/>
        <v>0.01</v>
      </c>
      <c r="F116" s="16">
        <v>8</v>
      </c>
      <c r="G116" s="4">
        <v>0</v>
      </c>
      <c r="H116" s="4">
        <v>0</v>
      </c>
      <c r="I116" s="9">
        <v>0</v>
      </c>
    </row>
    <row r="117" spans="1:9" ht="18.75">
      <c r="A117" s="1">
        <f t="shared" si="3"/>
        <v>114</v>
      </c>
      <c r="B117" s="22" t="s">
        <v>138</v>
      </c>
      <c r="C117" s="19" t="s">
        <v>6</v>
      </c>
      <c r="D117" s="27">
        <v>35</v>
      </c>
      <c r="E117" s="3">
        <f>F117/1000/0.89</f>
        <v>1.2471910112359552</v>
      </c>
      <c r="F117" s="16">
        <v>1110</v>
      </c>
      <c r="G117" s="4">
        <v>1</v>
      </c>
      <c r="H117" s="4">
        <v>4</v>
      </c>
      <c r="I117" s="9">
        <v>0.13</v>
      </c>
    </row>
    <row r="118" spans="1:9" ht="18.75">
      <c r="A118" s="1">
        <f t="shared" si="3"/>
        <v>115</v>
      </c>
      <c r="B118" s="22" t="s">
        <v>139</v>
      </c>
      <c r="C118" s="19" t="s">
        <v>8</v>
      </c>
      <c r="D118" s="27">
        <v>1</v>
      </c>
      <c r="E118" s="3">
        <f t="shared" si="5"/>
        <v>0.0075</v>
      </c>
      <c r="F118" s="16">
        <v>6</v>
      </c>
      <c r="G118" s="4">
        <v>0</v>
      </c>
      <c r="H118" s="4">
        <v>0</v>
      </c>
      <c r="I118" s="9">
        <v>0</v>
      </c>
    </row>
    <row r="119" spans="1:9" ht="18.75">
      <c r="A119" s="1">
        <f t="shared" si="3"/>
        <v>116</v>
      </c>
      <c r="B119" s="22" t="s">
        <v>38</v>
      </c>
      <c r="C119" s="19" t="s">
        <v>7</v>
      </c>
      <c r="D119" s="27">
        <v>0</v>
      </c>
      <c r="E119" s="3">
        <v>0</v>
      </c>
      <c r="F119" s="16">
        <v>0</v>
      </c>
      <c r="G119" s="4">
        <v>0</v>
      </c>
      <c r="H119" s="4">
        <v>2</v>
      </c>
      <c r="I119" s="9">
        <v>0.03</v>
      </c>
    </row>
    <row r="120" spans="1:9" ht="18.75">
      <c r="A120" s="1">
        <f t="shared" si="3"/>
        <v>117</v>
      </c>
      <c r="B120" s="22" t="s">
        <v>140</v>
      </c>
      <c r="C120" s="19" t="s">
        <v>5</v>
      </c>
      <c r="D120" s="27">
        <v>1</v>
      </c>
      <c r="E120" s="3">
        <f t="shared" si="5"/>
        <v>0.01875</v>
      </c>
      <c r="F120" s="16">
        <v>15</v>
      </c>
      <c r="G120" s="4">
        <v>0</v>
      </c>
      <c r="H120" s="4">
        <v>0</v>
      </c>
      <c r="I120" s="9">
        <v>0</v>
      </c>
    </row>
    <row r="121" spans="1:9" ht="18.75">
      <c r="A121" s="1">
        <f t="shared" si="3"/>
        <v>118</v>
      </c>
      <c r="B121" s="22" t="s">
        <v>141</v>
      </c>
      <c r="C121" s="19" t="s">
        <v>7</v>
      </c>
      <c r="D121" s="27">
        <v>1</v>
      </c>
      <c r="E121" s="3">
        <f t="shared" si="5"/>
        <v>0.012499999999999999</v>
      </c>
      <c r="F121" s="16">
        <v>10</v>
      </c>
      <c r="G121" s="4">
        <v>0</v>
      </c>
      <c r="H121" s="4">
        <v>1</v>
      </c>
      <c r="I121" s="9">
        <v>0.02</v>
      </c>
    </row>
    <row r="122" spans="1:9" ht="18.75">
      <c r="A122" s="1">
        <f t="shared" si="3"/>
        <v>119</v>
      </c>
      <c r="B122" s="22" t="s">
        <v>142</v>
      </c>
      <c r="C122" s="19" t="s">
        <v>10</v>
      </c>
      <c r="D122" s="27">
        <v>5</v>
      </c>
      <c r="E122" s="3">
        <f>F122/1000/0.89</f>
        <v>2.1179775280898876</v>
      </c>
      <c r="F122" s="16">
        <v>1885</v>
      </c>
      <c r="G122" s="4">
        <v>0</v>
      </c>
      <c r="H122" s="4">
        <v>1</v>
      </c>
      <c r="I122" s="9">
        <v>0</v>
      </c>
    </row>
    <row r="123" spans="1:9" ht="18.75">
      <c r="A123" s="1">
        <f t="shared" si="3"/>
        <v>120</v>
      </c>
      <c r="B123" s="22" t="s">
        <v>641</v>
      </c>
      <c r="C123" s="19" t="s">
        <v>7</v>
      </c>
      <c r="D123" s="27">
        <v>2</v>
      </c>
      <c r="E123" s="3">
        <f t="shared" si="5"/>
        <v>0.06499999999999999</v>
      </c>
      <c r="F123" s="16">
        <v>52</v>
      </c>
      <c r="G123" s="4">
        <v>0</v>
      </c>
      <c r="H123" s="4">
        <v>3</v>
      </c>
      <c r="I123" s="9">
        <v>0.66</v>
      </c>
    </row>
    <row r="124" spans="1:9" ht="18.75">
      <c r="A124" s="1">
        <f t="shared" si="3"/>
        <v>121</v>
      </c>
      <c r="B124" s="22" t="s">
        <v>144</v>
      </c>
      <c r="C124" s="19" t="s">
        <v>8</v>
      </c>
      <c r="D124" s="27">
        <v>3</v>
      </c>
      <c r="E124" s="3">
        <f t="shared" si="5"/>
        <v>0.028749999999999998</v>
      </c>
      <c r="F124" s="16">
        <v>23</v>
      </c>
      <c r="G124" s="4">
        <v>0</v>
      </c>
      <c r="H124" s="4">
        <v>2</v>
      </c>
      <c r="I124" s="9">
        <v>0.03</v>
      </c>
    </row>
    <row r="125" spans="1:9" ht="18.75">
      <c r="A125" s="1">
        <f t="shared" si="3"/>
        <v>122</v>
      </c>
      <c r="B125" s="22" t="s">
        <v>145</v>
      </c>
      <c r="C125" s="19" t="s">
        <v>7</v>
      </c>
      <c r="D125" s="27">
        <v>1</v>
      </c>
      <c r="E125" s="3">
        <f t="shared" si="5"/>
        <v>0.012499999999999999</v>
      </c>
      <c r="F125" s="16">
        <v>10</v>
      </c>
      <c r="G125" s="4">
        <v>0</v>
      </c>
      <c r="H125" s="4">
        <v>0</v>
      </c>
      <c r="I125" s="9">
        <v>0</v>
      </c>
    </row>
    <row r="126" spans="1:9" ht="18.75">
      <c r="A126" s="1">
        <f t="shared" si="3"/>
        <v>123</v>
      </c>
      <c r="B126" s="22" t="s">
        <v>146</v>
      </c>
      <c r="C126" s="19" t="s">
        <v>7</v>
      </c>
      <c r="D126" s="27">
        <v>2</v>
      </c>
      <c r="E126" s="3">
        <f t="shared" si="5"/>
        <v>0.03125</v>
      </c>
      <c r="F126" s="16">
        <v>25</v>
      </c>
      <c r="G126" s="4">
        <v>0</v>
      </c>
      <c r="H126" s="4">
        <v>0</v>
      </c>
      <c r="I126" s="9">
        <v>0</v>
      </c>
    </row>
    <row r="127" spans="1:9" ht="18.75">
      <c r="A127" s="1">
        <f t="shared" si="3"/>
        <v>124</v>
      </c>
      <c r="B127" s="22" t="s">
        <v>147</v>
      </c>
      <c r="C127" s="19" t="s">
        <v>6</v>
      </c>
      <c r="D127" s="27">
        <v>2</v>
      </c>
      <c r="E127" s="3">
        <f t="shared" si="5"/>
        <v>0.09374999999999999</v>
      </c>
      <c r="F127" s="16">
        <v>75</v>
      </c>
      <c r="G127" s="4">
        <v>0</v>
      </c>
      <c r="H127" s="4">
        <v>3</v>
      </c>
      <c r="I127" s="9">
        <v>0.12</v>
      </c>
    </row>
    <row r="128" spans="1:9" ht="18.75">
      <c r="A128" s="1">
        <f t="shared" si="3"/>
        <v>125</v>
      </c>
      <c r="B128" s="22" t="s">
        <v>39</v>
      </c>
      <c r="C128" s="19" t="s">
        <v>5</v>
      </c>
      <c r="D128" s="27">
        <v>0</v>
      </c>
      <c r="E128" s="3">
        <v>0</v>
      </c>
      <c r="F128" s="16">
        <v>0</v>
      </c>
      <c r="G128" s="4">
        <v>0</v>
      </c>
      <c r="H128" s="4">
        <v>1</v>
      </c>
      <c r="I128" s="9">
        <v>0.02</v>
      </c>
    </row>
    <row r="129" spans="1:9" ht="18.75">
      <c r="A129" s="1">
        <f t="shared" si="3"/>
        <v>126</v>
      </c>
      <c r="B129" s="22" t="s">
        <v>148</v>
      </c>
      <c r="C129" s="19" t="s">
        <v>7</v>
      </c>
      <c r="D129" s="27">
        <v>5</v>
      </c>
      <c r="E129" s="3">
        <f>F129/1000/0.89</f>
        <v>1.1516853932584268</v>
      </c>
      <c r="F129" s="16">
        <v>1025</v>
      </c>
      <c r="G129" s="4">
        <v>0</v>
      </c>
      <c r="H129" s="4">
        <v>1</v>
      </c>
      <c r="I129" s="9">
        <v>0.11</v>
      </c>
    </row>
    <row r="130" spans="1:9" ht="18.75">
      <c r="A130" s="1">
        <f t="shared" si="3"/>
        <v>127</v>
      </c>
      <c r="B130" s="22" t="s">
        <v>149</v>
      </c>
      <c r="C130" s="19" t="s">
        <v>8</v>
      </c>
      <c r="D130" s="27">
        <v>2</v>
      </c>
      <c r="E130" s="3">
        <f t="shared" si="5"/>
        <v>0.016249999999999997</v>
      </c>
      <c r="F130" s="16">
        <v>13</v>
      </c>
      <c r="G130" s="4">
        <v>0</v>
      </c>
      <c r="H130" s="4">
        <v>0</v>
      </c>
      <c r="I130" s="9">
        <v>0</v>
      </c>
    </row>
    <row r="131" spans="1:9" ht="18.75">
      <c r="A131" s="1">
        <f t="shared" si="3"/>
        <v>128</v>
      </c>
      <c r="B131" s="22" t="s">
        <v>113</v>
      </c>
      <c r="C131" s="26" t="s">
        <v>12</v>
      </c>
      <c r="D131" s="27">
        <v>2</v>
      </c>
      <c r="E131" s="3">
        <f t="shared" si="5"/>
        <v>0.015625</v>
      </c>
      <c r="F131" s="16">
        <v>12.5</v>
      </c>
      <c r="G131" s="4">
        <v>0</v>
      </c>
      <c r="H131" s="4">
        <v>0</v>
      </c>
      <c r="I131" s="9">
        <v>0</v>
      </c>
    </row>
    <row r="132" spans="1:9" ht="18.75">
      <c r="A132" s="1">
        <f t="shared" si="3"/>
        <v>129</v>
      </c>
      <c r="B132" s="22" t="s">
        <v>150</v>
      </c>
      <c r="C132" s="19" t="s">
        <v>10</v>
      </c>
      <c r="D132" s="27">
        <v>3</v>
      </c>
      <c r="E132" s="3">
        <f t="shared" si="5"/>
        <v>0.30306249999999996</v>
      </c>
      <c r="F132" s="16">
        <v>242.45</v>
      </c>
      <c r="G132" s="4">
        <v>1</v>
      </c>
      <c r="H132" s="4">
        <v>0</v>
      </c>
      <c r="I132" s="9">
        <v>0</v>
      </c>
    </row>
    <row r="133" spans="1:9" ht="18.75">
      <c r="A133" s="1">
        <f t="shared" si="3"/>
        <v>130</v>
      </c>
      <c r="B133" s="22" t="s">
        <v>151</v>
      </c>
      <c r="C133" s="1" t="s">
        <v>6</v>
      </c>
      <c r="D133" s="27">
        <v>1</v>
      </c>
      <c r="E133" s="3">
        <f t="shared" si="5"/>
        <v>0.8144625000000001</v>
      </c>
      <c r="F133" s="16">
        <v>651.57</v>
      </c>
      <c r="G133" s="4">
        <v>0</v>
      </c>
      <c r="H133" s="4">
        <v>0</v>
      </c>
      <c r="I133" s="9">
        <v>0</v>
      </c>
    </row>
    <row r="134" spans="1:9" ht="18.75">
      <c r="A134" s="1">
        <f t="shared" si="3"/>
        <v>131</v>
      </c>
      <c r="B134" s="22" t="s">
        <v>152</v>
      </c>
      <c r="C134" s="19" t="s">
        <v>7</v>
      </c>
      <c r="D134" s="27">
        <v>1</v>
      </c>
      <c r="E134" s="3">
        <f t="shared" si="5"/>
        <v>0.0075</v>
      </c>
      <c r="F134" s="16">
        <v>6</v>
      </c>
      <c r="G134" s="4">
        <v>0</v>
      </c>
      <c r="H134" s="4">
        <v>0</v>
      </c>
      <c r="I134" s="9">
        <v>0</v>
      </c>
    </row>
    <row r="135" spans="1:9" ht="18.75">
      <c r="A135" s="1">
        <f aca="true" t="shared" si="6" ref="A135:A159">A134+1</f>
        <v>132</v>
      </c>
      <c r="B135" s="22" t="s">
        <v>153</v>
      </c>
      <c r="C135" s="19" t="s">
        <v>11</v>
      </c>
      <c r="D135" s="27">
        <v>2</v>
      </c>
      <c r="E135" s="3">
        <f t="shared" si="5"/>
        <v>0.021875000000000002</v>
      </c>
      <c r="F135" s="16">
        <v>17.5</v>
      </c>
      <c r="G135" s="4">
        <v>0</v>
      </c>
      <c r="H135" s="4">
        <v>4</v>
      </c>
      <c r="I135" s="9">
        <v>0.05</v>
      </c>
    </row>
    <row r="136" spans="1:9" ht="18.75">
      <c r="A136" s="1">
        <f t="shared" si="6"/>
        <v>133</v>
      </c>
      <c r="B136" s="22" t="s">
        <v>154</v>
      </c>
      <c r="C136" s="19" t="s">
        <v>11</v>
      </c>
      <c r="D136" s="27">
        <v>3</v>
      </c>
      <c r="E136" s="3">
        <f t="shared" si="5"/>
        <v>0.056249999999999994</v>
      </c>
      <c r="F136" s="16">
        <v>45</v>
      </c>
      <c r="G136" s="4">
        <v>0</v>
      </c>
      <c r="H136" s="4">
        <v>1</v>
      </c>
      <c r="I136" s="9">
        <v>0.02</v>
      </c>
    </row>
    <row r="137" spans="1:9" ht="18.75">
      <c r="A137" s="1">
        <f t="shared" si="6"/>
        <v>134</v>
      </c>
      <c r="B137" s="22" t="s">
        <v>155</v>
      </c>
      <c r="C137" s="19" t="s">
        <v>6</v>
      </c>
      <c r="D137" s="27">
        <v>1</v>
      </c>
      <c r="E137" s="3">
        <f t="shared" si="5"/>
        <v>0.0025</v>
      </c>
      <c r="F137" s="16">
        <v>2</v>
      </c>
      <c r="G137" s="4">
        <v>0</v>
      </c>
      <c r="H137" s="4">
        <v>0</v>
      </c>
      <c r="I137" s="9">
        <v>0</v>
      </c>
    </row>
    <row r="138" spans="1:9" ht="18.75">
      <c r="A138" s="1">
        <f t="shared" si="6"/>
        <v>135</v>
      </c>
      <c r="B138" s="22" t="s">
        <v>156</v>
      </c>
      <c r="C138" s="19" t="s">
        <v>7</v>
      </c>
      <c r="D138" s="27">
        <v>1</v>
      </c>
      <c r="E138" s="3">
        <f t="shared" si="5"/>
        <v>0.0062499999999999995</v>
      </c>
      <c r="F138" s="16">
        <v>5</v>
      </c>
      <c r="G138" s="4">
        <v>0</v>
      </c>
      <c r="H138" s="4">
        <v>0</v>
      </c>
      <c r="I138" s="9">
        <v>0</v>
      </c>
    </row>
    <row r="139" spans="1:9" ht="18.75">
      <c r="A139" s="1">
        <f t="shared" si="6"/>
        <v>136</v>
      </c>
      <c r="B139" s="22" t="s">
        <v>157</v>
      </c>
      <c r="C139" s="19" t="s">
        <v>7</v>
      </c>
      <c r="D139" s="27">
        <v>4</v>
      </c>
      <c r="E139" s="3">
        <f t="shared" si="5"/>
        <v>0.26875</v>
      </c>
      <c r="F139" s="16">
        <v>215</v>
      </c>
      <c r="G139" s="4">
        <v>0</v>
      </c>
      <c r="H139" s="4">
        <v>8</v>
      </c>
      <c r="I139" s="9">
        <v>0.13</v>
      </c>
    </row>
    <row r="140" spans="1:9" ht="18.75">
      <c r="A140" s="1">
        <f t="shared" si="6"/>
        <v>137</v>
      </c>
      <c r="B140" s="22" t="s">
        <v>40</v>
      </c>
      <c r="C140" s="19" t="s">
        <v>8</v>
      </c>
      <c r="D140" s="27">
        <v>0</v>
      </c>
      <c r="E140" s="3">
        <v>0</v>
      </c>
      <c r="F140" s="16">
        <v>0</v>
      </c>
      <c r="G140" s="4">
        <v>0</v>
      </c>
      <c r="H140" s="4">
        <v>2</v>
      </c>
      <c r="I140" s="9">
        <v>0.19</v>
      </c>
    </row>
    <row r="141" spans="1:9" ht="18.75">
      <c r="A141" s="1">
        <f t="shared" si="6"/>
        <v>138</v>
      </c>
      <c r="B141" s="22" t="s">
        <v>158</v>
      </c>
      <c r="C141" s="19" t="s">
        <v>8</v>
      </c>
      <c r="D141" s="27">
        <v>1</v>
      </c>
      <c r="E141" s="3">
        <f t="shared" si="5"/>
        <v>0.01875</v>
      </c>
      <c r="F141" s="16">
        <v>15</v>
      </c>
      <c r="G141" s="4">
        <v>0</v>
      </c>
      <c r="H141" s="4">
        <v>0</v>
      </c>
      <c r="I141" s="9">
        <v>0</v>
      </c>
    </row>
    <row r="142" spans="1:9" ht="18.75">
      <c r="A142" s="1">
        <f t="shared" si="6"/>
        <v>139</v>
      </c>
      <c r="B142" s="22" t="s">
        <v>159</v>
      </c>
      <c r="C142" s="1" t="s">
        <v>114</v>
      </c>
      <c r="D142" s="27">
        <v>1</v>
      </c>
      <c r="E142" s="3">
        <f t="shared" si="5"/>
        <v>0.0062499999999999995</v>
      </c>
      <c r="F142" s="16">
        <v>5</v>
      </c>
      <c r="G142" s="4">
        <v>0</v>
      </c>
      <c r="H142" s="4">
        <v>0</v>
      </c>
      <c r="I142" s="9">
        <v>0</v>
      </c>
    </row>
    <row r="143" spans="1:9" ht="18.75">
      <c r="A143" s="1">
        <f t="shared" si="6"/>
        <v>140</v>
      </c>
      <c r="B143" s="22" t="s">
        <v>160</v>
      </c>
      <c r="C143" s="19" t="s">
        <v>7</v>
      </c>
      <c r="D143" s="27">
        <v>1</v>
      </c>
      <c r="E143" s="3">
        <f t="shared" si="5"/>
        <v>0.01875</v>
      </c>
      <c r="F143" s="16">
        <v>15</v>
      </c>
      <c r="G143" s="4">
        <v>0</v>
      </c>
      <c r="H143" s="4">
        <v>0</v>
      </c>
      <c r="I143" s="9">
        <v>0</v>
      </c>
    </row>
    <row r="144" spans="1:9" ht="18.75">
      <c r="A144" s="1">
        <f t="shared" si="6"/>
        <v>141</v>
      </c>
      <c r="B144" s="22" t="s">
        <v>20</v>
      </c>
      <c r="C144" s="19" t="s">
        <v>10</v>
      </c>
      <c r="D144" s="27">
        <v>0</v>
      </c>
      <c r="E144" s="3">
        <v>0</v>
      </c>
      <c r="F144" s="16">
        <v>0</v>
      </c>
      <c r="G144" s="4">
        <v>0</v>
      </c>
      <c r="H144" s="4">
        <v>1</v>
      </c>
      <c r="I144" s="9">
        <v>0.01</v>
      </c>
    </row>
    <row r="145" spans="1:9" ht="18.75">
      <c r="A145" s="1">
        <f t="shared" si="6"/>
        <v>142</v>
      </c>
      <c r="B145" s="22" t="s">
        <v>161</v>
      </c>
      <c r="C145" s="19" t="s">
        <v>10</v>
      </c>
      <c r="D145" s="27">
        <v>3</v>
      </c>
      <c r="E145" s="3">
        <f t="shared" si="5"/>
        <v>0.043</v>
      </c>
      <c r="F145" s="16">
        <v>34.4</v>
      </c>
      <c r="G145" s="4">
        <v>0</v>
      </c>
      <c r="H145" s="4">
        <v>3</v>
      </c>
      <c r="I145" s="9">
        <v>0.05</v>
      </c>
    </row>
    <row r="146" spans="1:9" ht="18.75">
      <c r="A146" s="1">
        <f t="shared" si="6"/>
        <v>143</v>
      </c>
      <c r="B146" s="22" t="s">
        <v>162</v>
      </c>
      <c r="C146" s="19" t="s">
        <v>6</v>
      </c>
      <c r="D146" s="27">
        <v>11</v>
      </c>
      <c r="E146" s="3">
        <f t="shared" si="5"/>
        <v>0.52575</v>
      </c>
      <c r="F146" s="16">
        <v>420.6</v>
      </c>
      <c r="G146" s="4">
        <v>0</v>
      </c>
      <c r="H146" s="4">
        <v>3</v>
      </c>
      <c r="I146" s="9">
        <v>0.11</v>
      </c>
    </row>
    <row r="147" spans="1:9" ht="18.75">
      <c r="A147" s="1">
        <f t="shared" si="6"/>
        <v>144</v>
      </c>
      <c r="B147" s="22" t="s">
        <v>163</v>
      </c>
      <c r="C147" s="19" t="s">
        <v>6</v>
      </c>
      <c r="D147" s="27">
        <v>2</v>
      </c>
      <c r="E147" s="3">
        <f t="shared" si="5"/>
        <v>0.0375</v>
      </c>
      <c r="F147" s="16">
        <v>30</v>
      </c>
      <c r="G147" s="4">
        <v>0</v>
      </c>
      <c r="H147" s="4">
        <v>3</v>
      </c>
      <c r="I147" s="9">
        <v>0.05</v>
      </c>
    </row>
    <row r="148" spans="1:9" ht="18.75">
      <c r="A148" s="1">
        <f t="shared" si="6"/>
        <v>145</v>
      </c>
      <c r="B148" s="22" t="s">
        <v>164</v>
      </c>
      <c r="C148" s="19" t="s">
        <v>7</v>
      </c>
      <c r="D148" s="27">
        <v>1</v>
      </c>
      <c r="E148" s="3">
        <f t="shared" si="5"/>
        <v>0.017499999999999998</v>
      </c>
      <c r="F148" s="16">
        <v>14</v>
      </c>
      <c r="G148" s="4">
        <v>0</v>
      </c>
      <c r="H148" s="4">
        <v>0</v>
      </c>
      <c r="I148" s="9">
        <v>0</v>
      </c>
    </row>
    <row r="149" spans="1:9" ht="18.75">
      <c r="A149" s="1">
        <f t="shared" si="6"/>
        <v>146</v>
      </c>
      <c r="B149" s="22" t="s">
        <v>41</v>
      </c>
      <c r="C149" s="19" t="s">
        <v>6</v>
      </c>
      <c r="D149" s="27">
        <v>0</v>
      </c>
      <c r="E149" s="3">
        <v>0</v>
      </c>
      <c r="F149" s="16">
        <v>0</v>
      </c>
      <c r="G149" s="4">
        <v>0</v>
      </c>
      <c r="H149" s="4">
        <v>1</v>
      </c>
      <c r="I149" s="9">
        <v>0.01</v>
      </c>
    </row>
    <row r="150" spans="1:9" ht="18.75">
      <c r="A150" s="1">
        <f t="shared" si="6"/>
        <v>147</v>
      </c>
      <c r="B150" s="22" t="s">
        <v>642</v>
      </c>
      <c r="C150" s="19" t="s">
        <v>10</v>
      </c>
      <c r="D150" s="27">
        <v>4</v>
      </c>
      <c r="E150" s="3">
        <f t="shared" si="5"/>
        <v>0.69375</v>
      </c>
      <c r="F150" s="16">
        <v>555</v>
      </c>
      <c r="G150" s="4">
        <v>0</v>
      </c>
      <c r="H150" s="4">
        <v>0</v>
      </c>
      <c r="I150" s="9">
        <v>0</v>
      </c>
    </row>
    <row r="151" spans="1:9" ht="18.75">
      <c r="A151" s="1">
        <f t="shared" si="6"/>
        <v>148</v>
      </c>
      <c r="B151" s="22" t="s">
        <v>643</v>
      </c>
      <c r="C151" s="19" t="s">
        <v>10</v>
      </c>
      <c r="D151" s="27">
        <v>1</v>
      </c>
      <c r="E151" s="3">
        <f aca="true" t="shared" si="7" ref="E151:E159">F151/1000/0.8</f>
        <v>0.0625</v>
      </c>
      <c r="F151" s="16">
        <v>50</v>
      </c>
      <c r="G151" s="4">
        <v>0</v>
      </c>
      <c r="H151" s="4">
        <v>0</v>
      </c>
      <c r="I151" s="9">
        <v>0</v>
      </c>
    </row>
    <row r="152" spans="1:9" ht="18.75">
      <c r="A152" s="1">
        <f t="shared" si="6"/>
        <v>149</v>
      </c>
      <c r="B152" s="22" t="s">
        <v>167</v>
      </c>
      <c r="C152" s="19" t="s">
        <v>7</v>
      </c>
      <c r="D152" s="27">
        <v>9</v>
      </c>
      <c r="E152" s="3">
        <f t="shared" si="7"/>
        <v>0.26875</v>
      </c>
      <c r="F152" s="16">
        <v>215</v>
      </c>
      <c r="G152" s="4">
        <v>0</v>
      </c>
      <c r="H152" s="4">
        <v>20</v>
      </c>
      <c r="I152" s="9">
        <v>0.3</v>
      </c>
    </row>
    <row r="153" spans="1:9" ht="18.75">
      <c r="A153" s="1">
        <f t="shared" si="6"/>
        <v>150</v>
      </c>
      <c r="B153" s="22" t="s">
        <v>42</v>
      </c>
      <c r="C153" s="19" t="s">
        <v>5</v>
      </c>
      <c r="D153" s="27">
        <v>0</v>
      </c>
      <c r="E153" s="3">
        <v>0</v>
      </c>
      <c r="F153" s="16">
        <v>0</v>
      </c>
      <c r="G153" s="4">
        <v>0</v>
      </c>
      <c r="H153" s="4">
        <v>1</v>
      </c>
      <c r="I153" s="9">
        <v>0.11</v>
      </c>
    </row>
    <row r="154" spans="1:9" ht="18.75">
      <c r="A154" s="1">
        <f t="shared" si="6"/>
        <v>151</v>
      </c>
      <c r="B154" s="22" t="s">
        <v>644</v>
      </c>
      <c r="C154" s="19" t="s">
        <v>6</v>
      </c>
      <c r="D154" s="27">
        <v>1</v>
      </c>
      <c r="E154" s="3">
        <f t="shared" si="7"/>
        <v>0.000625</v>
      </c>
      <c r="F154" s="16">
        <v>0.5</v>
      </c>
      <c r="G154" s="4">
        <v>0</v>
      </c>
      <c r="H154" s="4">
        <v>0</v>
      </c>
      <c r="I154" s="9">
        <v>0</v>
      </c>
    </row>
    <row r="155" spans="1:9" ht="18.75">
      <c r="A155" s="1">
        <f t="shared" si="6"/>
        <v>152</v>
      </c>
      <c r="B155" s="22" t="s">
        <v>169</v>
      </c>
      <c r="C155" s="19" t="s">
        <v>7</v>
      </c>
      <c r="D155" s="27">
        <v>13</v>
      </c>
      <c r="E155" s="3">
        <f t="shared" si="7"/>
        <v>0.28125</v>
      </c>
      <c r="F155" s="16">
        <v>225</v>
      </c>
      <c r="G155" s="4">
        <v>0</v>
      </c>
      <c r="H155" s="4">
        <v>20</v>
      </c>
      <c r="I155" s="9">
        <v>0.36</v>
      </c>
    </row>
    <row r="156" spans="1:9" ht="18.75">
      <c r="A156" s="1">
        <f t="shared" si="6"/>
        <v>153</v>
      </c>
      <c r="B156" s="22" t="s">
        <v>170</v>
      </c>
      <c r="C156" s="19" t="s">
        <v>10</v>
      </c>
      <c r="D156" s="27">
        <v>1</v>
      </c>
      <c r="E156" s="3">
        <f t="shared" si="7"/>
        <v>0.0075</v>
      </c>
      <c r="F156" s="16">
        <v>6</v>
      </c>
      <c r="G156" s="4">
        <v>0</v>
      </c>
      <c r="H156" s="4">
        <v>1</v>
      </c>
      <c r="I156" s="9">
        <v>0.01</v>
      </c>
    </row>
    <row r="157" spans="1:9" ht="18.75">
      <c r="A157" s="1">
        <f t="shared" si="6"/>
        <v>154</v>
      </c>
      <c r="B157" s="22" t="s">
        <v>171</v>
      </c>
      <c r="C157" s="19" t="s">
        <v>6</v>
      </c>
      <c r="D157" s="27">
        <v>6</v>
      </c>
      <c r="E157" s="3">
        <f>F157/1000/0.89</f>
        <v>0.9740449438202247</v>
      </c>
      <c r="F157" s="16">
        <v>866.9</v>
      </c>
      <c r="G157" s="4">
        <v>0</v>
      </c>
      <c r="H157" s="4">
        <v>1</v>
      </c>
      <c r="I157" s="9">
        <v>0.06</v>
      </c>
    </row>
    <row r="158" spans="1:9" ht="18.75">
      <c r="A158" s="1">
        <f t="shared" si="6"/>
        <v>155</v>
      </c>
      <c r="B158" s="22" t="s">
        <v>172</v>
      </c>
      <c r="C158" s="19" t="s">
        <v>7</v>
      </c>
      <c r="D158" s="27">
        <v>2</v>
      </c>
      <c r="E158" s="3">
        <f t="shared" si="7"/>
        <v>0.017499999999999998</v>
      </c>
      <c r="F158" s="16">
        <v>14</v>
      </c>
      <c r="G158" s="4">
        <v>0</v>
      </c>
      <c r="H158" s="4">
        <v>0</v>
      </c>
      <c r="I158" s="9">
        <v>0</v>
      </c>
    </row>
    <row r="159" spans="1:9" ht="18.75">
      <c r="A159" s="1">
        <f t="shared" si="6"/>
        <v>156</v>
      </c>
      <c r="B159" s="22" t="s">
        <v>173</v>
      </c>
      <c r="C159" s="19" t="s">
        <v>7</v>
      </c>
      <c r="D159" s="27">
        <v>1</v>
      </c>
      <c r="E159" s="3">
        <f t="shared" si="7"/>
        <v>0.011249999999999998</v>
      </c>
      <c r="F159" s="16">
        <v>9</v>
      </c>
      <c r="G159" s="4">
        <v>0</v>
      </c>
      <c r="H159" s="4">
        <v>0</v>
      </c>
      <c r="I159" s="9">
        <v>0</v>
      </c>
    </row>
    <row r="160" spans="1:9" ht="53.25" customHeight="1">
      <c r="A160" s="126" t="s">
        <v>645</v>
      </c>
      <c r="B160" s="127"/>
      <c r="C160" s="128"/>
      <c r="D160" s="20">
        <f aca="true" t="shared" si="8" ref="D160:I160">SUM(D4:D159)</f>
        <v>532</v>
      </c>
      <c r="E160" s="6">
        <f t="shared" si="8"/>
        <v>34.14797457865169</v>
      </c>
      <c r="F160" s="17">
        <f t="shared" si="8"/>
        <v>30391.26000000001</v>
      </c>
      <c r="G160" s="7">
        <f t="shared" si="8"/>
        <v>10</v>
      </c>
      <c r="H160" s="5">
        <f t="shared" si="8"/>
        <v>289</v>
      </c>
      <c r="I160" s="6">
        <f t="shared" si="8"/>
        <v>12.036999999999995</v>
      </c>
    </row>
    <row r="161" spans="5:9" ht="18.75">
      <c r="E161" s="11"/>
      <c r="I161" s="10"/>
    </row>
    <row r="162" spans="9:10" ht="18.75">
      <c r="I162" s="10"/>
      <c r="J162" s="11"/>
    </row>
    <row r="164" ht="18.75">
      <c r="E164" s="11"/>
    </row>
  </sheetData>
  <sheetProtection/>
  <autoFilter ref="A3:J161"/>
  <mergeCells count="8">
    <mergeCell ref="A160:C160"/>
    <mergeCell ref="A1:I1"/>
    <mergeCell ref="A2:A3"/>
    <mergeCell ref="B2:B3"/>
    <mergeCell ref="C2:C3"/>
    <mergeCell ref="D2:E2"/>
    <mergeCell ref="G2:G3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277"/>
  <sheetViews>
    <sheetView zoomScalePageLayoutView="0" workbookViewId="0" topLeftCell="A250">
      <selection activeCell="A274" sqref="A274:H274"/>
    </sheetView>
  </sheetViews>
  <sheetFormatPr defaultColWidth="9.140625" defaultRowHeight="15"/>
  <cols>
    <col min="1" max="1" width="7.140625" style="0" customWidth="1"/>
    <col min="2" max="2" width="29.00390625" style="0" customWidth="1"/>
    <col min="3" max="3" width="19.00390625" style="0" customWidth="1"/>
    <col min="4" max="4" width="11.28125" style="0" customWidth="1"/>
    <col min="5" max="5" width="14.8515625" style="0" customWidth="1"/>
    <col min="6" max="6" width="14.28125" style="0" customWidth="1"/>
    <col min="7" max="7" width="14.57421875" style="0" customWidth="1"/>
    <col min="8" max="8" width="14.421875" style="0" customWidth="1"/>
  </cols>
  <sheetData>
    <row r="1" spans="1:8" ht="133.5" customHeight="1">
      <c r="A1" s="152" t="s">
        <v>775</v>
      </c>
      <c r="B1" s="153"/>
      <c r="C1" s="153"/>
      <c r="D1" s="153"/>
      <c r="E1" s="154"/>
      <c r="F1" s="154"/>
      <c r="G1" s="155"/>
      <c r="H1" s="156"/>
    </row>
    <row r="2" spans="1:8" ht="97.5" customHeight="1">
      <c r="A2" s="132" t="s">
        <v>0</v>
      </c>
      <c r="B2" s="132" t="s">
        <v>2</v>
      </c>
      <c r="C2" s="132" t="s">
        <v>3</v>
      </c>
      <c r="D2" s="136" t="s">
        <v>13</v>
      </c>
      <c r="E2" s="136"/>
      <c r="F2" s="132" t="s">
        <v>14</v>
      </c>
      <c r="G2" s="132" t="s">
        <v>15</v>
      </c>
      <c r="H2" s="132"/>
    </row>
    <row r="3" spans="1:8" ht="179.25" customHeight="1">
      <c r="A3" s="132"/>
      <c r="B3" s="132"/>
      <c r="C3" s="132"/>
      <c r="D3" s="114" t="s">
        <v>1</v>
      </c>
      <c r="E3" s="114" t="s">
        <v>747</v>
      </c>
      <c r="F3" s="132"/>
      <c r="G3" s="114" t="s">
        <v>575</v>
      </c>
      <c r="H3" s="114" t="s">
        <v>748</v>
      </c>
    </row>
    <row r="4" spans="1:8" ht="15">
      <c r="A4" s="96">
        <v>1</v>
      </c>
      <c r="B4" s="96">
        <v>2</v>
      </c>
      <c r="C4" s="96">
        <v>3</v>
      </c>
      <c r="D4" s="96">
        <v>4</v>
      </c>
      <c r="E4" s="96">
        <v>5</v>
      </c>
      <c r="F4" s="96">
        <v>6</v>
      </c>
      <c r="G4" s="96">
        <v>7</v>
      </c>
      <c r="H4" s="96">
        <v>8</v>
      </c>
    </row>
    <row r="5" spans="1:8" ht="15">
      <c r="A5" s="109">
        <v>1</v>
      </c>
      <c r="B5" s="108" t="s">
        <v>378</v>
      </c>
      <c r="C5" s="108" t="s">
        <v>8</v>
      </c>
      <c r="D5" s="116">
        <v>7</v>
      </c>
      <c r="E5" s="116">
        <v>263</v>
      </c>
      <c r="F5" s="116">
        <v>0</v>
      </c>
      <c r="G5" s="116">
        <v>0</v>
      </c>
      <c r="H5" s="116">
        <v>0</v>
      </c>
    </row>
    <row r="6" spans="1:8" ht="15">
      <c r="A6" s="109">
        <v>2</v>
      </c>
      <c r="B6" s="108" t="s">
        <v>379</v>
      </c>
      <c r="C6" s="108" t="s">
        <v>8</v>
      </c>
      <c r="D6" s="116">
        <v>10</v>
      </c>
      <c r="E6" s="116">
        <v>185</v>
      </c>
      <c r="F6" s="116">
        <v>0</v>
      </c>
      <c r="G6" s="116">
        <v>3</v>
      </c>
      <c r="H6" s="116">
        <v>33</v>
      </c>
    </row>
    <row r="7" spans="1:8" ht="15">
      <c r="A7" s="109">
        <v>3</v>
      </c>
      <c r="B7" s="108" t="s">
        <v>606</v>
      </c>
      <c r="C7" s="108" t="s">
        <v>7</v>
      </c>
      <c r="D7" s="116">
        <v>3</v>
      </c>
      <c r="E7" s="116">
        <v>39</v>
      </c>
      <c r="F7" s="116">
        <v>0</v>
      </c>
      <c r="G7" s="116">
        <v>0</v>
      </c>
      <c r="H7" s="116">
        <v>0</v>
      </c>
    </row>
    <row r="8" spans="1:8" ht="15">
      <c r="A8" s="109">
        <v>4</v>
      </c>
      <c r="B8" s="108" t="s">
        <v>380</v>
      </c>
      <c r="C8" s="108" t="s">
        <v>8</v>
      </c>
      <c r="D8" s="116">
        <v>2</v>
      </c>
      <c r="E8" s="116">
        <v>290</v>
      </c>
      <c r="F8" s="116">
        <v>1</v>
      </c>
      <c r="G8" s="116">
        <v>0</v>
      </c>
      <c r="H8" s="116">
        <v>0</v>
      </c>
    </row>
    <row r="9" spans="1:8" ht="15">
      <c r="A9" s="109">
        <v>5</v>
      </c>
      <c r="B9" s="108" t="s">
        <v>704</v>
      </c>
      <c r="C9" s="108" t="s">
        <v>7</v>
      </c>
      <c r="D9" s="116">
        <v>1</v>
      </c>
      <c r="E9" s="116">
        <v>7.6</v>
      </c>
      <c r="F9" s="116">
        <v>0</v>
      </c>
      <c r="G9" s="116">
        <v>0</v>
      </c>
      <c r="H9" s="116">
        <v>0</v>
      </c>
    </row>
    <row r="10" spans="1:8" ht="15">
      <c r="A10" s="109">
        <v>6</v>
      </c>
      <c r="B10" s="108" t="s">
        <v>710</v>
      </c>
      <c r="C10" s="108" t="s">
        <v>8</v>
      </c>
      <c r="D10" s="116">
        <v>1</v>
      </c>
      <c r="E10" s="116">
        <v>9</v>
      </c>
      <c r="F10" s="116">
        <v>0</v>
      </c>
      <c r="G10" s="116">
        <v>0</v>
      </c>
      <c r="H10" s="116">
        <v>0</v>
      </c>
    </row>
    <row r="11" spans="1:8" ht="15">
      <c r="A11" s="109">
        <v>7</v>
      </c>
      <c r="B11" s="108" t="s">
        <v>751</v>
      </c>
      <c r="C11" s="108" t="s">
        <v>7</v>
      </c>
      <c r="D11" s="116">
        <v>0</v>
      </c>
      <c r="E11" s="116">
        <v>0</v>
      </c>
      <c r="F11" s="116">
        <v>0</v>
      </c>
      <c r="G11" s="116">
        <v>1</v>
      </c>
      <c r="H11" s="116">
        <v>11.1</v>
      </c>
    </row>
    <row r="12" spans="1:8" ht="15">
      <c r="A12" s="109">
        <v>8</v>
      </c>
      <c r="B12" s="108" t="s">
        <v>686</v>
      </c>
      <c r="C12" s="108" t="s">
        <v>5</v>
      </c>
      <c r="D12" s="116">
        <v>4</v>
      </c>
      <c r="E12" s="116">
        <v>328</v>
      </c>
      <c r="F12" s="116">
        <v>0</v>
      </c>
      <c r="G12" s="116">
        <v>1</v>
      </c>
      <c r="H12" s="116">
        <v>10</v>
      </c>
    </row>
    <row r="13" spans="1:8" ht="15">
      <c r="A13" s="109">
        <v>9</v>
      </c>
      <c r="B13" s="108" t="s">
        <v>327</v>
      </c>
      <c r="C13" s="108" t="s">
        <v>19</v>
      </c>
      <c r="D13" s="116">
        <v>3</v>
      </c>
      <c r="E13" s="116">
        <v>45</v>
      </c>
      <c r="F13" s="116">
        <v>0</v>
      </c>
      <c r="G13" s="116">
        <v>0</v>
      </c>
      <c r="H13" s="116">
        <v>0</v>
      </c>
    </row>
    <row r="14" spans="1:8" ht="15">
      <c r="A14" s="109">
        <v>10</v>
      </c>
      <c r="B14" s="108" t="s">
        <v>381</v>
      </c>
      <c r="C14" s="108" t="s">
        <v>177</v>
      </c>
      <c r="D14" s="116">
        <v>2</v>
      </c>
      <c r="E14" s="116">
        <v>19.5</v>
      </c>
      <c r="F14" s="116">
        <v>1</v>
      </c>
      <c r="G14" s="116">
        <v>0</v>
      </c>
      <c r="H14" s="116">
        <v>0</v>
      </c>
    </row>
    <row r="15" spans="1:8" ht="15">
      <c r="A15" s="109">
        <v>11</v>
      </c>
      <c r="B15" s="108" t="s">
        <v>382</v>
      </c>
      <c r="C15" s="108" t="s">
        <v>6</v>
      </c>
      <c r="D15" s="116">
        <v>5</v>
      </c>
      <c r="E15" s="116">
        <v>90</v>
      </c>
      <c r="F15" s="116">
        <v>0</v>
      </c>
      <c r="G15" s="116">
        <v>16</v>
      </c>
      <c r="H15" s="116">
        <v>290</v>
      </c>
    </row>
    <row r="16" spans="1:8" ht="15">
      <c r="A16" s="109">
        <v>12</v>
      </c>
      <c r="B16" s="108" t="s">
        <v>771</v>
      </c>
      <c r="C16" s="108" t="s">
        <v>7</v>
      </c>
      <c r="D16" s="116">
        <v>2</v>
      </c>
      <c r="E16" s="116">
        <v>24</v>
      </c>
      <c r="F16" s="116">
        <v>0</v>
      </c>
      <c r="G16" s="116">
        <v>0</v>
      </c>
      <c r="H16" s="116">
        <v>0</v>
      </c>
    </row>
    <row r="17" spans="1:8" ht="15">
      <c r="A17" s="109">
        <v>13</v>
      </c>
      <c r="B17" s="108" t="s">
        <v>685</v>
      </c>
      <c r="C17" s="108" t="s">
        <v>7</v>
      </c>
      <c r="D17" s="116">
        <v>9</v>
      </c>
      <c r="E17" s="116">
        <v>78</v>
      </c>
      <c r="F17" s="116">
        <v>0</v>
      </c>
      <c r="G17" s="116">
        <v>1</v>
      </c>
      <c r="H17" s="116">
        <v>6</v>
      </c>
    </row>
    <row r="18" spans="1:8" ht="15">
      <c r="A18" s="109">
        <v>14</v>
      </c>
      <c r="B18" s="108" t="s">
        <v>597</v>
      </c>
      <c r="C18" s="108" t="s">
        <v>7</v>
      </c>
      <c r="D18" s="116">
        <v>0</v>
      </c>
      <c r="E18" s="116">
        <v>0</v>
      </c>
      <c r="F18" s="116">
        <v>1</v>
      </c>
      <c r="G18" s="116">
        <v>1</v>
      </c>
      <c r="H18" s="116">
        <v>12</v>
      </c>
    </row>
    <row r="19" spans="1:8" ht="15">
      <c r="A19" s="109">
        <v>15</v>
      </c>
      <c r="B19" s="108" t="s">
        <v>384</v>
      </c>
      <c r="C19" s="108" t="s">
        <v>7</v>
      </c>
      <c r="D19" s="116">
        <v>1</v>
      </c>
      <c r="E19" s="116">
        <v>2</v>
      </c>
      <c r="F19" s="116">
        <v>0</v>
      </c>
      <c r="G19" s="116">
        <v>0</v>
      </c>
      <c r="H19" s="116">
        <v>0</v>
      </c>
    </row>
    <row r="20" spans="1:8" ht="15">
      <c r="A20" s="109">
        <v>16</v>
      </c>
      <c r="B20" s="108" t="s">
        <v>385</v>
      </c>
      <c r="C20" s="108" t="s">
        <v>6</v>
      </c>
      <c r="D20" s="116">
        <v>25</v>
      </c>
      <c r="E20" s="116">
        <v>333.17499999999984</v>
      </c>
      <c r="F20" s="116">
        <v>0</v>
      </c>
      <c r="G20" s="116">
        <v>4</v>
      </c>
      <c r="H20" s="116">
        <v>271</v>
      </c>
    </row>
    <row r="21" spans="1:8" ht="15">
      <c r="A21" s="109">
        <v>17</v>
      </c>
      <c r="B21" s="108" t="s">
        <v>387</v>
      </c>
      <c r="C21" s="108" t="s">
        <v>8</v>
      </c>
      <c r="D21" s="116">
        <v>8</v>
      </c>
      <c r="E21" s="116">
        <v>76</v>
      </c>
      <c r="F21" s="116">
        <v>0</v>
      </c>
      <c r="G21" s="116">
        <v>1</v>
      </c>
      <c r="H21" s="116">
        <v>3</v>
      </c>
    </row>
    <row r="22" spans="1:8" ht="15">
      <c r="A22" s="109">
        <v>18</v>
      </c>
      <c r="B22" s="108" t="s">
        <v>388</v>
      </c>
      <c r="C22" s="108" t="s">
        <v>7</v>
      </c>
      <c r="D22" s="116">
        <v>5</v>
      </c>
      <c r="E22" s="116">
        <v>180</v>
      </c>
      <c r="F22" s="116">
        <v>0</v>
      </c>
      <c r="G22" s="116">
        <v>6</v>
      </c>
      <c r="H22" s="116">
        <v>55</v>
      </c>
    </row>
    <row r="23" spans="1:8" ht="15">
      <c r="A23" s="109">
        <v>19</v>
      </c>
      <c r="B23" s="108" t="s">
        <v>389</v>
      </c>
      <c r="C23" s="108" t="s">
        <v>6</v>
      </c>
      <c r="D23" s="116">
        <v>2</v>
      </c>
      <c r="E23" s="116">
        <v>255</v>
      </c>
      <c r="F23" s="116">
        <v>0</v>
      </c>
      <c r="G23" s="116">
        <v>0</v>
      </c>
      <c r="H23" s="116">
        <v>0</v>
      </c>
    </row>
    <row r="24" spans="1:8" ht="15">
      <c r="A24" s="109">
        <v>20</v>
      </c>
      <c r="B24" s="108" t="s">
        <v>328</v>
      </c>
      <c r="C24" s="108" t="s">
        <v>7</v>
      </c>
      <c r="D24" s="116">
        <v>0</v>
      </c>
      <c r="E24" s="116">
        <v>0</v>
      </c>
      <c r="F24" s="116">
        <v>0</v>
      </c>
      <c r="G24" s="116">
        <v>1</v>
      </c>
      <c r="H24" s="116">
        <v>15</v>
      </c>
    </row>
    <row r="25" spans="1:8" ht="15">
      <c r="A25" s="109">
        <v>21</v>
      </c>
      <c r="B25" s="108" t="s">
        <v>390</v>
      </c>
      <c r="C25" s="108" t="s">
        <v>7</v>
      </c>
      <c r="D25" s="116">
        <v>3</v>
      </c>
      <c r="E25" s="116">
        <v>54</v>
      </c>
      <c r="F25" s="116">
        <v>0</v>
      </c>
      <c r="G25" s="116">
        <v>4</v>
      </c>
      <c r="H25" s="116">
        <v>41</v>
      </c>
    </row>
    <row r="26" spans="1:8" ht="15">
      <c r="A26" s="109">
        <v>22</v>
      </c>
      <c r="B26" s="108" t="s">
        <v>648</v>
      </c>
      <c r="C26" s="108" t="s">
        <v>7</v>
      </c>
      <c r="D26" s="116">
        <v>6</v>
      </c>
      <c r="E26" s="116">
        <v>181</v>
      </c>
      <c r="F26" s="116">
        <v>0</v>
      </c>
      <c r="G26" s="116">
        <v>0</v>
      </c>
      <c r="H26" s="116">
        <v>0</v>
      </c>
    </row>
    <row r="27" spans="1:8" ht="15">
      <c r="A27" s="109">
        <v>23</v>
      </c>
      <c r="B27" s="108" t="s">
        <v>391</v>
      </c>
      <c r="C27" s="108" t="s">
        <v>8</v>
      </c>
      <c r="D27" s="116">
        <v>1</v>
      </c>
      <c r="E27" s="116">
        <v>15</v>
      </c>
      <c r="F27" s="116">
        <v>0</v>
      </c>
      <c r="G27" s="116">
        <v>5</v>
      </c>
      <c r="H27" s="116">
        <v>390</v>
      </c>
    </row>
    <row r="28" spans="1:8" ht="15">
      <c r="A28" s="109">
        <v>24</v>
      </c>
      <c r="B28" s="108" t="s">
        <v>584</v>
      </c>
      <c r="C28" s="108" t="s">
        <v>6</v>
      </c>
      <c r="D28" s="116">
        <v>4</v>
      </c>
      <c r="E28" s="116">
        <v>60</v>
      </c>
      <c r="F28" s="116">
        <v>0</v>
      </c>
      <c r="G28" s="116">
        <v>3</v>
      </c>
      <c r="H28" s="116">
        <v>45</v>
      </c>
    </row>
    <row r="29" spans="1:8" ht="15">
      <c r="A29" s="109">
        <v>25</v>
      </c>
      <c r="B29" s="108" t="s">
        <v>600</v>
      </c>
      <c r="C29" s="108" t="s">
        <v>8</v>
      </c>
      <c r="D29" s="116">
        <v>6</v>
      </c>
      <c r="E29" s="116">
        <v>36.5</v>
      </c>
      <c r="F29" s="116">
        <v>0</v>
      </c>
      <c r="G29" s="116">
        <v>0</v>
      </c>
      <c r="H29" s="116">
        <v>0</v>
      </c>
    </row>
    <row r="30" spans="1:8" ht="15">
      <c r="A30" s="109">
        <v>26</v>
      </c>
      <c r="B30" s="108" t="s">
        <v>392</v>
      </c>
      <c r="C30" s="108" t="s">
        <v>8</v>
      </c>
      <c r="D30" s="116">
        <v>8</v>
      </c>
      <c r="E30" s="116">
        <v>102</v>
      </c>
      <c r="F30" s="116">
        <v>0</v>
      </c>
      <c r="G30" s="116">
        <v>1</v>
      </c>
      <c r="H30" s="116">
        <v>14</v>
      </c>
    </row>
    <row r="31" spans="1:8" ht="15">
      <c r="A31" s="109">
        <v>27</v>
      </c>
      <c r="B31" s="108" t="s">
        <v>707</v>
      </c>
      <c r="C31" s="108" t="s">
        <v>7</v>
      </c>
      <c r="D31" s="116">
        <v>2</v>
      </c>
      <c r="E31" s="116">
        <v>12</v>
      </c>
      <c r="F31" s="116">
        <v>0</v>
      </c>
      <c r="G31" s="116">
        <v>0</v>
      </c>
      <c r="H31" s="116">
        <v>0</v>
      </c>
    </row>
    <row r="32" spans="1:8" ht="15">
      <c r="A32" s="109">
        <v>28</v>
      </c>
      <c r="B32" s="108" t="s">
        <v>767</v>
      </c>
      <c r="C32" s="108" t="s">
        <v>9</v>
      </c>
      <c r="D32" s="116">
        <v>2</v>
      </c>
      <c r="E32" s="116">
        <v>12200</v>
      </c>
      <c r="F32" s="116">
        <v>0</v>
      </c>
      <c r="G32" s="116">
        <v>0</v>
      </c>
      <c r="H32" s="116">
        <v>0</v>
      </c>
    </row>
    <row r="33" spans="1:8" ht="15">
      <c r="A33" s="109">
        <v>29</v>
      </c>
      <c r="B33" s="108" t="s">
        <v>329</v>
      </c>
      <c r="C33" s="108" t="s">
        <v>6</v>
      </c>
      <c r="D33" s="116">
        <v>0</v>
      </c>
      <c r="E33" s="116">
        <v>0</v>
      </c>
      <c r="F33" s="116">
        <v>0</v>
      </c>
      <c r="G33" s="116">
        <v>5</v>
      </c>
      <c r="H33" s="116">
        <v>75</v>
      </c>
    </row>
    <row r="34" spans="1:8" ht="15">
      <c r="A34" s="109">
        <v>30</v>
      </c>
      <c r="B34" s="108" t="s">
        <v>395</v>
      </c>
      <c r="C34" s="108" t="s">
        <v>7</v>
      </c>
      <c r="D34" s="116">
        <v>2</v>
      </c>
      <c r="E34" s="116">
        <v>81</v>
      </c>
      <c r="F34" s="116">
        <v>0</v>
      </c>
      <c r="G34" s="116">
        <v>2</v>
      </c>
      <c r="H34" s="116">
        <v>7.5</v>
      </c>
    </row>
    <row r="35" spans="1:8" ht="15">
      <c r="A35" s="109">
        <v>31</v>
      </c>
      <c r="B35" s="108" t="s">
        <v>397</v>
      </c>
      <c r="C35" s="108" t="s">
        <v>7</v>
      </c>
      <c r="D35" s="116">
        <v>0</v>
      </c>
      <c r="E35" s="116">
        <v>0</v>
      </c>
      <c r="F35" s="116">
        <v>0</v>
      </c>
      <c r="G35" s="116">
        <v>2</v>
      </c>
      <c r="H35" s="116">
        <v>30</v>
      </c>
    </row>
    <row r="36" spans="1:8" ht="15">
      <c r="A36" s="109">
        <v>32</v>
      </c>
      <c r="B36" s="108" t="s">
        <v>398</v>
      </c>
      <c r="C36" s="108" t="s">
        <v>7</v>
      </c>
      <c r="D36" s="116">
        <v>0</v>
      </c>
      <c r="E36" s="116">
        <v>0</v>
      </c>
      <c r="F36" s="116">
        <v>0</v>
      </c>
      <c r="G36" s="116">
        <v>1</v>
      </c>
      <c r="H36" s="116">
        <v>9</v>
      </c>
    </row>
    <row r="37" spans="1:8" ht="15">
      <c r="A37" s="109">
        <v>33</v>
      </c>
      <c r="B37" s="108" t="s">
        <v>719</v>
      </c>
      <c r="C37" s="108" t="s">
        <v>7</v>
      </c>
      <c r="D37" s="116">
        <v>2</v>
      </c>
      <c r="E37" s="116">
        <v>10</v>
      </c>
      <c r="F37" s="116">
        <v>0</v>
      </c>
      <c r="G37" s="116">
        <v>0</v>
      </c>
      <c r="H37" s="116">
        <v>0</v>
      </c>
    </row>
    <row r="38" spans="1:8" ht="15">
      <c r="A38" s="109">
        <v>34</v>
      </c>
      <c r="B38" s="108" t="s">
        <v>666</v>
      </c>
      <c r="C38" s="108" t="s">
        <v>7</v>
      </c>
      <c r="D38" s="116">
        <v>1</v>
      </c>
      <c r="E38" s="116">
        <v>5</v>
      </c>
      <c r="F38" s="116">
        <v>0</v>
      </c>
      <c r="G38" s="116">
        <v>0</v>
      </c>
      <c r="H38" s="116">
        <v>0</v>
      </c>
    </row>
    <row r="39" spans="1:8" ht="15">
      <c r="A39" s="109">
        <v>35</v>
      </c>
      <c r="B39" s="108" t="s">
        <v>672</v>
      </c>
      <c r="C39" s="108" t="s">
        <v>6</v>
      </c>
      <c r="D39" s="116">
        <v>1</v>
      </c>
      <c r="E39" s="116">
        <v>1851.5</v>
      </c>
      <c r="F39" s="116">
        <v>0</v>
      </c>
      <c r="G39" s="116">
        <v>0</v>
      </c>
      <c r="H39" s="116">
        <v>0</v>
      </c>
    </row>
    <row r="40" spans="1:8" ht="15">
      <c r="A40" s="109">
        <v>36</v>
      </c>
      <c r="B40" s="108" t="s">
        <v>752</v>
      </c>
      <c r="C40" s="108" t="s">
        <v>7</v>
      </c>
      <c r="D40" s="116">
        <v>5</v>
      </c>
      <c r="E40" s="116">
        <v>694</v>
      </c>
      <c r="F40" s="116">
        <v>0</v>
      </c>
      <c r="G40" s="116">
        <v>2</v>
      </c>
      <c r="H40" s="116">
        <v>24</v>
      </c>
    </row>
    <row r="41" spans="1:8" ht="15">
      <c r="A41" s="109">
        <v>37</v>
      </c>
      <c r="B41" s="108" t="s">
        <v>399</v>
      </c>
      <c r="C41" s="108" t="s">
        <v>6</v>
      </c>
      <c r="D41" s="116">
        <v>6</v>
      </c>
      <c r="E41" s="116">
        <v>275.8</v>
      </c>
      <c r="F41" s="116">
        <v>2</v>
      </c>
      <c r="G41" s="116">
        <v>1</v>
      </c>
      <c r="H41" s="116">
        <v>100</v>
      </c>
    </row>
    <row r="42" spans="1:8" ht="15">
      <c r="A42" s="109">
        <v>38</v>
      </c>
      <c r="B42" s="108" t="s">
        <v>592</v>
      </c>
      <c r="C42" s="108" t="s">
        <v>6</v>
      </c>
      <c r="D42" s="116">
        <v>10</v>
      </c>
      <c r="E42" s="116">
        <v>1514.4</v>
      </c>
      <c r="F42" s="116">
        <v>0</v>
      </c>
      <c r="G42" s="116">
        <v>1</v>
      </c>
      <c r="H42" s="116">
        <v>258</v>
      </c>
    </row>
    <row r="43" spans="1:8" ht="15">
      <c r="A43" s="109">
        <v>39</v>
      </c>
      <c r="B43" s="108" t="s">
        <v>330</v>
      </c>
      <c r="C43" s="108" t="s">
        <v>7</v>
      </c>
      <c r="D43" s="116">
        <v>1</v>
      </c>
      <c r="E43" s="116">
        <v>10</v>
      </c>
      <c r="F43" s="116">
        <v>1</v>
      </c>
      <c r="G43" s="116">
        <v>1</v>
      </c>
      <c r="H43" s="116">
        <v>15</v>
      </c>
    </row>
    <row r="44" spans="1:8" ht="15">
      <c r="A44" s="109">
        <v>40</v>
      </c>
      <c r="B44" s="108" t="s">
        <v>663</v>
      </c>
      <c r="C44" s="108" t="s">
        <v>7</v>
      </c>
      <c r="D44" s="116">
        <v>2</v>
      </c>
      <c r="E44" s="116">
        <v>7</v>
      </c>
      <c r="F44" s="116">
        <v>0</v>
      </c>
      <c r="G44" s="116">
        <v>2</v>
      </c>
      <c r="H44" s="116">
        <v>13</v>
      </c>
    </row>
    <row r="45" spans="1:8" ht="15">
      <c r="A45" s="109">
        <v>41</v>
      </c>
      <c r="B45" s="108" t="s">
        <v>400</v>
      </c>
      <c r="C45" s="108" t="s">
        <v>6</v>
      </c>
      <c r="D45" s="116">
        <v>3</v>
      </c>
      <c r="E45" s="116">
        <v>25</v>
      </c>
      <c r="F45" s="116">
        <v>2</v>
      </c>
      <c r="G45" s="116">
        <v>2</v>
      </c>
      <c r="H45" s="116">
        <v>20</v>
      </c>
    </row>
    <row r="46" spans="1:8" ht="15">
      <c r="A46" s="109">
        <v>42</v>
      </c>
      <c r="B46" s="108" t="s">
        <v>402</v>
      </c>
      <c r="C46" s="108" t="s">
        <v>7</v>
      </c>
      <c r="D46" s="116">
        <v>3</v>
      </c>
      <c r="E46" s="116">
        <v>24</v>
      </c>
      <c r="F46" s="116">
        <v>0</v>
      </c>
      <c r="G46" s="116">
        <v>2</v>
      </c>
      <c r="H46" s="116">
        <v>25</v>
      </c>
    </row>
    <row r="47" spans="1:8" ht="15">
      <c r="A47" s="109">
        <v>43</v>
      </c>
      <c r="B47" s="108" t="s">
        <v>403</v>
      </c>
      <c r="C47" s="108" t="s">
        <v>6</v>
      </c>
      <c r="D47" s="116">
        <v>5</v>
      </c>
      <c r="E47" s="116">
        <v>155.8</v>
      </c>
      <c r="F47" s="116">
        <v>1</v>
      </c>
      <c r="G47" s="116">
        <v>3</v>
      </c>
      <c r="H47" s="116">
        <v>9516.48</v>
      </c>
    </row>
    <row r="48" spans="1:8" ht="15">
      <c r="A48" s="109">
        <v>44</v>
      </c>
      <c r="B48" s="108" t="s">
        <v>403</v>
      </c>
      <c r="C48" s="108" t="s">
        <v>8</v>
      </c>
      <c r="D48" s="116">
        <v>8</v>
      </c>
      <c r="E48" s="116">
        <v>89.5</v>
      </c>
      <c r="F48" s="116">
        <v>1</v>
      </c>
      <c r="G48" s="116">
        <v>4</v>
      </c>
      <c r="H48" s="116">
        <v>59</v>
      </c>
    </row>
    <row r="49" spans="1:8" ht="15">
      <c r="A49" s="109">
        <v>45</v>
      </c>
      <c r="B49" s="108" t="s">
        <v>594</v>
      </c>
      <c r="C49" s="108" t="s">
        <v>8</v>
      </c>
      <c r="D49" s="116">
        <v>3</v>
      </c>
      <c r="E49" s="116">
        <v>27</v>
      </c>
      <c r="F49" s="116">
        <v>0</v>
      </c>
      <c r="G49" s="116">
        <v>0</v>
      </c>
      <c r="H49" s="116">
        <v>0</v>
      </c>
    </row>
    <row r="50" spans="1:8" ht="15">
      <c r="A50" s="109">
        <v>46</v>
      </c>
      <c r="B50" s="108" t="s">
        <v>404</v>
      </c>
      <c r="C50" s="108" t="s">
        <v>7</v>
      </c>
      <c r="D50" s="116">
        <v>7</v>
      </c>
      <c r="E50" s="116">
        <v>582</v>
      </c>
      <c r="F50" s="116">
        <v>0</v>
      </c>
      <c r="G50" s="116">
        <v>12</v>
      </c>
      <c r="H50" s="116">
        <v>180</v>
      </c>
    </row>
    <row r="51" spans="1:8" ht="15">
      <c r="A51" s="109">
        <v>47</v>
      </c>
      <c r="B51" s="108" t="s">
        <v>699</v>
      </c>
      <c r="C51" s="108" t="s">
        <v>7</v>
      </c>
      <c r="D51" s="116">
        <v>0</v>
      </c>
      <c r="E51" s="116">
        <v>0</v>
      </c>
      <c r="F51" s="116">
        <v>0</v>
      </c>
      <c r="G51" s="116">
        <v>1</v>
      </c>
      <c r="H51" s="116">
        <v>15</v>
      </c>
    </row>
    <row r="52" spans="1:8" ht="15">
      <c r="A52" s="109">
        <v>48</v>
      </c>
      <c r="B52" s="108" t="s">
        <v>405</v>
      </c>
      <c r="C52" s="108" t="s">
        <v>6</v>
      </c>
      <c r="D52" s="116">
        <v>15</v>
      </c>
      <c r="E52" s="116">
        <v>344</v>
      </c>
      <c r="F52" s="116">
        <v>0</v>
      </c>
      <c r="G52" s="116">
        <v>0</v>
      </c>
      <c r="H52" s="116">
        <v>0</v>
      </c>
    </row>
    <row r="53" spans="1:8" ht="15">
      <c r="A53" s="109">
        <v>49</v>
      </c>
      <c r="B53" s="108" t="s">
        <v>406</v>
      </c>
      <c r="C53" s="108" t="s">
        <v>10</v>
      </c>
      <c r="D53" s="116">
        <v>7</v>
      </c>
      <c r="E53" s="116">
        <v>796.2</v>
      </c>
      <c r="F53" s="116">
        <v>1</v>
      </c>
      <c r="G53" s="116">
        <v>2</v>
      </c>
      <c r="H53" s="116">
        <v>50</v>
      </c>
    </row>
    <row r="54" spans="1:8" ht="15">
      <c r="A54" s="109">
        <v>50</v>
      </c>
      <c r="B54" s="108" t="s">
        <v>406</v>
      </c>
      <c r="C54" s="108" t="s">
        <v>265</v>
      </c>
      <c r="D54" s="116">
        <v>13</v>
      </c>
      <c r="E54" s="116">
        <v>253.1</v>
      </c>
      <c r="F54" s="116">
        <v>1</v>
      </c>
      <c r="G54" s="116">
        <v>14</v>
      </c>
      <c r="H54" s="116">
        <v>4061</v>
      </c>
    </row>
    <row r="55" spans="1:8" ht="15">
      <c r="A55" s="109">
        <v>51</v>
      </c>
      <c r="B55" s="108" t="s">
        <v>407</v>
      </c>
      <c r="C55" s="108" t="s">
        <v>10</v>
      </c>
      <c r="D55" s="116">
        <v>0</v>
      </c>
      <c r="E55" s="116">
        <v>0</v>
      </c>
      <c r="F55" s="116">
        <v>0</v>
      </c>
      <c r="G55" s="116">
        <v>2</v>
      </c>
      <c r="H55" s="116">
        <v>275</v>
      </c>
    </row>
    <row r="56" spans="1:8" ht="15">
      <c r="A56" s="109">
        <v>52</v>
      </c>
      <c r="B56" s="108" t="s">
        <v>408</v>
      </c>
      <c r="C56" s="108" t="s">
        <v>409</v>
      </c>
      <c r="D56" s="116">
        <v>3</v>
      </c>
      <c r="E56" s="116">
        <v>9699</v>
      </c>
      <c r="F56" s="116">
        <v>4</v>
      </c>
      <c r="G56" s="116">
        <v>0</v>
      </c>
      <c r="H56" s="116">
        <v>0</v>
      </c>
    </row>
    <row r="57" spans="1:8" ht="15">
      <c r="A57" s="109">
        <v>53</v>
      </c>
      <c r="B57" s="108" t="s">
        <v>683</v>
      </c>
      <c r="C57" s="108" t="s">
        <v>7</v>
      </c>
      <c r="D57" s="116">
        <v>1</v>
      </c>
      <c r="E57" s="116">
        <v>8</v>
      </c>
      <c r="F57" s="116">
        <v>0</v>
      </c>
      <c r="G57" s="116">
        <v>0</v>
      </c>
      <c r="H57" s="116">
        <v>0</v>
      </c>
    </row>
    <row r="58" spans="1:8" ht="15">
      <c r="A58" s="109">
        <v>54</v>
      </c>
      <c r="B58" s="108" t="s">
        <v>726</v>
      </c>
      <c r="C58" s="108" t="s">
        <v>7</v>
      </c>
      <c r="D58" s="116">
        <v>5</v>
      </c>
      <c r="E58" s="116">
        <v>17</v>
      </c>
      <c r="F58" s="116">
        <v>0</v>
      </c>
      <c r="G58" s="116">
        <v>0</v>
      </c>
      <c r="H58" s="116">
        <v>0</v>
      </c>
    </row>
    <row r="59" spans="1:8" ht="15">
      <c r="A59" s="109">
        <v>55</v>
      </c>
      <c r="B59" s="108" t="s">
        <v>410</v>
      </c>
      <c r="C59" s="108" t="s">
        <v>5</v>
      </c>
      <c r="D59" s="116">
        <v>0</v>
      </c>
      <c r="E59" s="116">
        <v>0</v>
      </c>
      <c r="F59" s="116">
        <v>0</v>
      </c>
      <c r="G59" s="116">
        <v>6</v>
      </c>
      <c r="H59" s="116">
        <v>95</v>
      </c>
    </row>
    <row r="60" spans="1:8" ht="15">
      <c r="A60" s="109">
        <v>56</v>
      </c>
      <c r="B60" s="108" t="s">
        <v>410</v>
      </c>
      <c r="C60" s="108" t="s">
        <v>5</v>
      </c>
      <c r="D60" s="116">
        <v>3</v>
      </c>
      <c r="E60" s="116">
        <v>45</v>
      </c>
      <c r="F60" s="116">
        <v>0</v>
      </c>
      <c r="G60" s="116">
        <v>6</v>
      </c>
      <c r="H60" s="116">
        <v>95</v>
      </c>
    </row>
    <row r="61" spans="1:8" ht="15">
      <c r="A61" s="109">
        <v>57</v>
      </c>
      <c r="B61" s="108" t="s">
        <v>612</v>
      </c>
      <c r="C61" s="108" t="s">
        <v>8</v>
      </c>
      <c r="D61" s="116">
        <v>0</v>
      </c>
      <c r="E61" s="116">
        <v>0</v>
      </c>
      <c r="F61" s="116">
        <v>0</v>
      </c>
      <c r="G61" s="116">
        <v>2</v>
      </c>
      <c r="H61" s="116">
        <v>13.6</v>
      </c>
    </row>
    <row r="62" spans="1:8" ht="15">
      <c r="A62" s="109">
        <v>58</v>
      </c>
      <c r="B62" s="108" t="s">
        <v>412</v>
      </c>
      <c r="C62" s="108" t="s">
        <v>7</v>
      </c>
      <c r="D62" s="116">
        <v>40</v>
      </c>
      <c r="E62" s="116">
        <v>3360</v>
      </c>
      <c r="F62" s="116">
        <v>39</v>
      </c>
      <c r="G62" s="116">
        <v>16</v>
      </c>
      <c r="H62" s="116">
        <v>240</v>
      </c>
    </row>
    <row r="63" spans="1:8" ht="15">
      <c r="A63" s="109">
        <v>59</v>
      </c>
      <c r="B63" s="108" t="s">
        <v>753</v>
      </c>
      <c r="C63" s="108" t="s">
        <v>7</v>
      </c>
      <c r="D63" s="116">
        <v>0</v>
      </c>
      <c r="E63" s="116">
        <v>0</v>
      </c>
      <c r="F63" s="116">
        <v>1</v>
      </c>
      <c r="G63" s="116">
        <v>3</v>
      </c>
      <c r="H63" s="116">
        <v>10.5</v>
      </c>
    </row>
    <row r="64" spans="1:8" ht="15">
      <c r="A64" s="109">
        <v>60</v>
      </c>
      <c r="B64" s="108" t="s">
        <v>415</v>
      </c>
      <c r="C64" s="108" t="s">
        <v>8</v>
      </c>
      <c r="D64" s="116">
        <v>2</v>
      </c>
      <c r="E64" s="116">
        <v>515</v>
      </c>
      <c r="F64" s="116">
        <v>1</v>
      </c>
      <c r="G64" s="116">
        <v>3</v>
      </c>
      <c r="H64" s="116">
        <v>45</v>
      </c>
    </row>
    <row r="65" spans="1:8" ht="15">
      <c r="A65" s="109">
        <v>61</v>
      </c>
      <c r="B65" s="108" t="s">
        <v>724</v>
      </c>
      <c r="C65" s="108" t="s">
        <v>5</v>
      </c>
      <c r="D65" s="116">
        <v>1</v>
      </c>
      <c r="E65" s="116">
        <v>100</v>
      </c>
      <c r="F65" s="116">
        <v>0</v>
      </c>
      <c r="G65" s="116">
        <v>0</v>
      </c>
      <c r="H65" s="116">
        <v>0</v>
      </c>
    </row>
    <row r="66" spans="1:8" ht="15">
      <c r="A66" s="109">
        <v>62</v>
      </c>
      <c r="B66" s="108" t="s">
        <v>416</v>
      </c>
      <c r="C66" s="108" t="s">
        <v>8</v>
      </c>
      <c r="D66" s="116">
        <v>10</v>
      </c>
      <c r="E66" s="116">
        <v>378</v>
      </c>
      <c r="F66" s="116">
        <v>0</v>
      </c>
      <c r="G66" s="116">
        <v>6</v>
      </c>
      <c r="H66" s="116">
        <v>79</v>
      </c>
    </row>
    <row r="67" spans="1:8" ht="15">
      <c r="A67" s="109">
        <v>63</v>
      </c>
      <c r="B67" s="108" t="s">
        <v>417</v>
      </c>
      <c r="C67" s="108" t="s">
        <v>8</v>
      </c>
      <c r="D67" s="116">
        <v>8</v>
      </c>
      <c r="E67" s="116">
        <v>87</v>
      </c>
      <c r="F67" s="116">
        <v>0</v>
      </c>
      <c r="G67" s="116">
        <v>16</v>
      </c>
      <c r="H67" s="116">
        <v>680.5</v>
      </c>
    </row>
    <row r="68" spans="1:8" ht="15">
      <c r="A68" s="109">
        <v>64</v>
      </c>
      <c r="B68" s="108" t="s">
        <v>418</v>
      </c>
      <c r="C68" s="108" t="s">
        <v>6</v>
      </c>
      <c r="D68" s="116">
        <v>2</v>
      </c>
      <c r="E68" s="116">
        <v>12.5</v>
      </c>
      <c r="F68" s="116">
        <v>0</v>
      </c>
      <c r="G68" s="116">
        <v>5</v>
      </c>
      <c r="H68" s="116">
        <v>30</v>
      </c>
    </row>
    <row r="69" spans="1:8" ht="15">
      <c r="A69" s="109">
        <v>65</v>
      </c>
      <c r="B69" s="108" t="s">
        <v>419</v>
      </c>
      <c r="C69" s="108" t="s">
        <v>6</v>
      </c>
      <c r="D69" s="116">
        <v>25</v>
      </c>
      <c r="E69" s="116">
        <v>1758.2</v>
      </c>
      <c r="F69" s="116">
        <v>2</v>
      </c>
      <c r="G69" s="116">
        <v>4</v>
      </c>
      <c r="H69" s="116">
        <v>110</v>
      </c>
    </row>
    <row r="70" spans="1:8" ht="15">
      <c r="A70" s="109">
        <v>66</v>
      </c>
      <c r="B70" s="108" t="s">
        <v>420</v>
      </c>
      <c r="C70" s="108" t="s">
        <v>11</v>
      </c>
      <c r="D70" s="116">
        <v>51</v>
      </c>
      <c r="E70" s="116">
        <v>91.09999999999987</v>
      </c>
      <c r="F70" s="116">
        <v>0</v>
      </c>
      <c r="G70" s="116">
        <v>1</v>
      </c>
      <c r="H70" s="116">
        <v>15</v>
      </c>
    </row>
    <row r="71" spans="1:8" ht="15">
      <c r="A71" s="109">
        <v>67</v>
      </c>
      <c r="B71" s="108" t="s">
        <v>607</v>
      </c>
      <c r="C71" s="108" t="s">
        <v>6</v>
      </c>
      <c r="D71" s="116">
        <v>4</v>
      </c>
      <c r="E71" s="116">
        <v>2399.4</v>
      </c>
      <c r="F71" s="116">
        <v>0</v>
      </c>
      <c r="G71" s="116">
        <v>1</v>
      </c>
      <c r="H71" s="116">
        <v>15</v>
      </c>
    </row>
    <row r="72" spans="1:8" ht="15">
      <c r="A72" s="109">
        <v>68</v>
      </c>
      <c r="B72" s="108" t="s">
        <v>725</v>
      </c>
      <c r="C72" s="108" t="s">
        <v>7</v>
      </c>
      <c r="D72" s="116">
        <v>0</v>
      </c>
      <c r="E72" s="116">
        <v>0</v>
      </c>
      <c r="F72" s="116">
        <v>0</v>
      </c>
      <c r="G72" s="116">
        <v>1</v>
      </c>
      <c r="H72" s="116">
        <v>15</v>
      </c>
    </row>
    <row r="73" spans="1:8" ht="15">
      <c r="A73" s="109">
        <v>69</v>
      </c>
      <c r="B73" s="108" t="s">
        <v>603</v>
      </c>
      <c r="C73" s="108" t="s">
        <v>8</v>
      </c>
      <c r="D73" s="116">
        <v>5</v>
      </c>
      <c r="E73" s="116">
        <v>209.4</v>
      </c>
      <c r="F73" s="116">
        <v>0</v>
      </c>
      <c r="G73" s="116">
        <v>6</v>
      </c>
      <c r="H73" s="116">
        <v>56</v>
      </c>
    </row>
    <row r="74" spans="1:8" ht="15">
      <c r="A74" s="109">
        <v>70</v>
      </c>
      <c r="B74" s="108" t="s">
        <v>422</v>
      </c>
      <c r="C74" s="108" t="s">
        <v>6</v>
      </c>
      <c r="D74" s="116">
        <v>6</v>
      </c>
      <c r="E74" s="116">
        <v>1002</v>
      </c>
      <c r="F74" s="116">
        <v>0</v>
      </c>
      <c r="G74" s="116">
        <v>6</v>
      </c>
      <c r="H74" s="116">
        <v>185</v>
      </c>
    </row>
    <row r="75" spans="1:8" ht="15">
      <c r="A75" s="109">
        <v>71</v>
      </c>
      <c r="B75" s="108" t="s">
        <v>423</v>
      </c>
      <c r="C75" s="108" t="s">
        <v>6</v>
      </c>
      <c r="D75" s="116">
        <v>1</v>
      </c>
      <c r="E75" s="116">
        <v>12</v>
      </c>
      <c r="F75" s="116">
        <v>0</v>
      </c>
      <c r="G75" s="116">
        <v>0</v>
      </c>
      <c r="H75" s="116">
        <v>0</v>
      </c>
    </row>
    <row r="76" spans="1:8" ht="15">
      <c r="A76" s="109">
        <v>72</v>
      </c>
      <c r="B76" s="108" t="s">
        <v>424</v>
      </c>
      <c r="C76" s="108" t="s">
        <v>7</v>
      </c>
      <c r="D76" s="116">
        <v>1</v>
      </c>
      <c r="E76" s="116">
        <v>400</v>
      </c>
      <c r="F76" s="116">
        <v>0</v>
      </c>
      <c r="G76" s="116">
        <v>1</v>
      </c>
      <c r="H76" s="116">
        <v>15</v>
      </c>
    </row>
    <row r="77" spans="1:8" ht="15">
      <c r="A77" s="109">
        <v>73</v>
      </c>
      <c r="B77" s="108" t="s">
        <v>425</v>
      </c>
      <c r="C77" s="108" t="s">
        <v>10</v>
      </c>
      <c r="D77" s="116">
        <v>3</v>
      </c>
      <c r="E77" s="116">
        <v>160</v>
      </c>
      <c r="F77" s="116">
        <v>1</v>
      </c>
      <c r="G77" s="116">
        <v>4</v>
      </c>
      <c r="H77" s="116">
        <v>41.5</v>
      </c>
    </row>
    <row r="78" spans="1:8" ht="15">
      <c r="A78" s="109">
        <v>74</v>
      </c>
      <c r="B78" s="108" t="s">
        <v>766</v>
      </c>
      <c r="C78" s="108" t="s">
        <v>7</v>
      </c>
      <c r="D78" s="116">
        <v>2</v>
      </c>
      <c r="E78" s="116">
        <v>16</v>
      </c>
      <c r="F78" s="116">
        <v>0</v>
      </c>
      <c r="G78" s="116">
        <v>0</v>
      </c>
      <c r="H78" s="116">
        <v>0</v>
      </c>
    </row>
    <row r="79" spans="1:8" ht="15">
      <c r="A79" s="109">
        <v>75</v>
      </c>
      <c r="B79" s="108" t="s">
        <v>426</v>
      </c>
      <c r="C79" s="108" t="s">
        <v>6</v>
      </c>
      <c r="D79" s="116">
        <v>11</v>
      </c>
      <c r="E79" s="116">
        <v>3148</v>
      </c>
      <c r="F79" s="116">
        <v>1</v>
      </c>
      <c r="G79" s="116">
        <v>0</v>
      </c>
      <c r="H79" s="116">
        <v>0</v>
      </c>
    </row>
    <row r="80" spans="1:8" ht="15">
      <c r="A80" s="109">
        <v>76</v>
      </c>
      <c r="B80" s="108" t="s">
        <v>754</v>
      </c>
      <c r="C80" s="108" t="s">
        <v>8</v>
      </c>
      <c r="D80" s="116">
        <v>0</v>
      </c>
      <c r="E80" s="116">
        <v>0</v>
      </c>
      <c r="F80" s="116">
        <v>0</v>
      </c>
      <c r="G80" s="116">
        <v>1</v>
      </c>
      <c r="H80" s="116">
        <v>500</v>
      </c>
    </row>
    <row r="81" spans="1:8" ht="15">
      <c r="A81" s="109">
        <v>77</v>
      </c>
      <c r="B81" s="108" t="s">
        <v>427</v>
      </c>
      <c r="C81" s="108" t="s">
        <v>10</v>
      </c>
      <c r="D81" s="116">
        <v>10</v>
      </c>
      <c r="E81" s="116">
        <v>578.9</v>
      </c>
      <c r="F81" s="116">
        <v>1</v>
      </c>
      <c r="G81" s="116">
        <v>2</v>
      </c>
      <c r="H81" s="116">
        <v>18</v>
      </c>
    </row>
    <row r="82" spans="1:8" ht="15">
      <c r="A82" s="109">
        <v>78</v>
      </c>
      <c r="B82" s="108" t="s">
        <v>428</v>
      </c>
      <c r="C82" s="108" t="s">
        <v>6</v>
      </c>
      <c r="D82" s="116">
        <v>13</v>
      </c>
      <c r="E82" s="116">
        <v>313.5</v>
      </c>
      <c r="F82" s="116">
        <v>0</v>
      </c>
      <c r="G82" s="116">
        <v>0</v>
      </c>
      <c r="H82" s="116">
        <v>0</v>
      </c>
    </row>
    <row r="83" spans="1:8" ht="15">
      <c r="A83" s="109">
        <v>79</v>
      </c>
      <c r="B83" s="108" t="s">
        <v>429</v>
      </c>
      <c r="C83" s="108" t="s">
        <v>7</v>
      </c>
      <c r="D83" s="116">
        <v>14</v>
      </c>
      <c r="E83" s="116">
        <v>230</v>
      </c>
      <c r="F83" s="116">
        <v>61</v>
      </c>
      <c r="G83" s="116">
        <v>4</v>
      </c>
      <c r="H83" s="116">
        <v>38</v>
      </c>
    </row>
    <row r="84" spans="1:8" ht="15">
      <c r="A84" s="109">
        <v>80</v>
      </c>
      <c r="B84" s="108" t="s">
        <v>430</v>
      </c>
      <c r="C84" s="108" t="s">
        <v>7</v>
      </c>
      <c r="D84" s="116">
        <v>11</v>
      </c>
      <c r="E84" s="116">
        <v>134</v>
      </c>
      <c r="F84" s="116">
        <v>1</v>
      </c>
      <c r="G84" s="116">
        <v>1</v>
      </c>
      <c r="H84" s="116">
        <v>7</v>
      </c>
    </row>
    <row r="85" spans="1:8" ht="15">
      <c r="A85" s="109">
        <v>81</v>
      </c>
      <c r="B85" s="108" t="s">
        <v>431</v>
      </c>
      <c r="C85" s="108" t="s">
        <v>8</v>
      </c>
      <c r="D85" s="116">
        <v>5</v>
      </c>
      <c r="E85" s="116">
        <v>62</v>
      </c>
      <c r="F85" s="116">
        <v>0</v>
      </c>
      <c r="G85" s="116">
        <v>13</v>
      </c>
      <c r="H85" s="116">
        <v>154</v>
      </c>
    </row>
    <row r="86" spans="1:8" ht="15">
      <c r="A86" s="109">
        <v>82</v>
      </c>
      <c r="B86" s="108" t="s">
        <v>331</v>
      </c>
      <c r="C86" s="108" t="s">
        <v>7</v>
      </c>
      <c r="D86" s="116">
        <v>0</v>
      </c>
      <c r="E86" s="116">
        <v>0</v>
      </c>
      <c r="F86" s="116">
        <v>0</v>
      </c>
      <c r="G86" s="116">
        <v>5</v>
      </c>
      <c r="H86" s="116">
        <v>66</v>
      </c>
    </row>
    <row r="87" spans="1:8" ht="15">
      <c r="A87" s="109">
        <v>83</v>
      </c>
      <c r="B87" s="108" t="s">
        <v>432</v>
      </c>
      <c r="C87" s="108" t="s">
        <v>7</v>
      </c>
      <c r="D87" s="116">
        <v>20</v>
      </c>
      <c r="E87" s="116">
        <v>327.4</v>
      </c>
      <c r="F87" s="116">
        <v>0</v>
      </c>
      <c r="G87" s="116">
        <v>19</v>
      </c>
      <c r="H87" s="116">
        <v>134.9</v>
      </c>
    </row>
    <row r="88" spans="1:8" ht="15">
      <c r="A88" s="109">
        <v>84</v>
      </c>
      <c r="B88" s="108" t="s">
        <v>669</v>
      </c>
      <c r="C88" s="108" t="s">
        <v>7</v>
      </c>
      <c r="D88" s="116">
        <v>1</v>
      </c>
      <c r="E88" s="116">
        <v>4</v>
      </c>
      <c r="F88" s="116">
        <v>0</v>
      </c>
      <c r="G88" s="116">
        <v>0</v>
      </c>
      <c r="H88" s="116">
        <v>0</v>
      </c>
    </row>
    <row r="89" spans="1:8" ht="15">
      <c r="A89" s="109">
        <v>85</v>
      </c>
      <c r="B89" s="108" t="s">
        <v>434</v>
      </c>
      <c r="C89" s="108" t="s">
        <v>6</v>
      </c>
      <c r="D89" s="116">
        <v>1</v>
      </c>
      <c r="E89" s="116">
        <v>12</v>
      </c>
      <c r="F89" s="116">
        <v>0</v>
      </c>
      <c r="G89" s="116">
        <v>1</v>
      </c>
      <c r="H89" s="116">
        <v>15</v>
      </c>
    </row>
    <row r="90" spans="1:8" ht="15">
      <c r="A90" s="109">
        <v>86</v>
      </c>
      <c r="B90" s="108" t="s">
        <v>435</v>
      </c>
      <c r="C90" s="108" t="s">
        <v>6</v>
      </c>
      <c r="D90" s="116">
        <v>2</v>
      </c>
      <c r="E90" s="116">
        <v>118.4</v>
      </c>
      <c r="F90" s="116">
        <v>0</v>
      </c>
      <c r="G90" s="116">
        <v>0</v>
      </c>
      <c r="H90" s="116">
        <v>0</v>
      </c>
    </row>
    <row r="91" spans="1:8" ht="15">
      <c r="A91" s="109">
        <v>87</v>
      </c>
      <c r="B91" s="108" t="s">
        <v>436</v>
      </c>
      <c r="C91" s="108" t="s">
        <v>8</v>
      </c>
      <c r="D91" s="116">
        <v>1</v>
      </c>
      <c r="E91" s="116">
        <v>12</v>
      </c>
      <c r="F91" s="116">
        <v>0</v>
      </c>
      <c r="G91" s="116">
        <v>6</v>
      </c>
      <c r="H91" s="116">
        <v>76</v>
      </c>
    </row>
    <row r="92" spans="1:8" ht="15">
      <c r="A92" s="109">
        <v>88</v>
      </c>
      <c r="B92" s="108" t="s">
        <v>678</v>
      </c>
      <c r="C92" s="108" t="s">
        <v>6</v>
      </c>
      <c r="D92" s="116">
        <v>0</v>
      </c>
      <c r="E92" s="116">
        <v>0</v>
      </c>
      <c r="F92" s="116">
        <v>0</v>
      </c>
      <c r="G92" s="116">
        <v>1</v>
      </c>
      <c r="H92" s="116">
        <v>339.8</v>
      </c>
    </row>
    <row r="93" spans="1:8" ht="15">
      <c r="A93" s="109">
        <v>89</v>
      </c>
      <c r="B93" s="108" t="s">
        <v>437</v>
      </c>
      <c r="C93" s="108" t="s">
        <v>7</v>
      </c>
      <c r="D93" s="116">
        <v>2</v>
      </c>
      <c r="E93" s="116">
        <v>1000</v>
      </c>
      <c r="F93" s="116">
        <v>0</v>
      </c>
      <c r="G93" s="116">
        <v>0</v>
      </c>
      <c r="H93" s="116">
        <v>0</v>
      </c>
    </row>
    <row r="94" spans="1:8" ht="15">
      <c r="A94" s="109">
        <v>90</v>
      </c>
      <c r="B94" s="108" t="s">
        <v>438</v>
      </c>
      <c r="C94" s="108" t="s">
        <v>8</v>
      </c>
      <c r="D94" s="116">
        <v>13</v>
      </c>
      <c r="E94" s="116">
        <v>105</v>
      </c>
      <c r="F94" s="116">
        <v>0</v>
      </c>
      <c r="G94" s="116">
        <v>22</v>
      </c>
      <c r="H94" s="116">
        <v>317</v>
      </c>
    </row>
    <row r="95" spans="1:8" ht="15">
      <c r="A95" s="109">
        <v>91</v>
      </c>
      <c r="B95" s="108" t="s">
        <v>769</v>
      </c>
      <c r="C95" s="108" t="s">
        <v>7</v>
      </c>
      <c r="D95" s="116">
        <v>1</v>
      </c>
      <c r="E95" s="116">
        <v>70</v>
      </c>
      <c r="F95" s="116">
        <v>0</v>
      </c>
      <c r="G95" s="116">
        <v>0</v>
      </c>
      <c r="H95" s="116">
        <v>0</v>
      </c>
    </row>
    <row r="96" spans="1:8" ht="15">
      <c r="A96" s="109">
        <v>92</v>
      </c>
      <c r="B96" s="108" t="s">
        <v>673</v>
      </c>
      <c r="C96" s="108" t="s">
        <v>7</v>
      </c>
      <c r="D96" s="116">
        <v>0</v>
      </c>
      <c r="E96" s="116">
        <v>0</v>
      </c>
      <c r="F96" s="116">
        <v>0</v>
      </c>
      <c r="G96" s="116">
        <v>1</v>
      </c>
      <c r="H96" s="116">
        <v>10</v>
      </c>
    </row>
    <row r="97" spans="1:8" ht="15">
      <c r="A97" s="109">
        <v>93</v>
      </c>
      <c r="B97" s="108" t="s">
        <v>680</v>
      </c>
      <c r="C97" s="108" t="s">
        <v>6</v>
      </c>
      <c r="D97" s="116">
        <v>1</v>
      </c>
      <c r="E97" s="116">
        <v>3</v>
      </c>
      <c r="F97" s="116">
        <v>0</v>
      </c>
      <c r="G97" s="116">
        <v>0</v>
      </c>
      <c r="H97" s="116">
        <v>0</v>
      </c>
    </row>
    <row r="98" spans="1:8" ht="15">
      <c r="A98" s="109">
        <v>94</v>
      </c>
      <c r="B98" s="108" t="s">
        <v>439</v>
      </c>
      <c r="C98" s="108" t="s">
        <v>8</v>
      </c>
      <c r="D98" s="116">
        <v>8</v>
      </c>
      <c r="E98" s="116">
        <v>57.5</v>
      </c>
      <c r="F98" s="116">
        <v>1</v>
      </c>
      <c r="G98" s="116">
        <v>4</v>
      </c>
      <c r="H98" s="116">
        <v>16</v>
      </c>
    </row>
    <row r="99" spans="1:8" ht="15">
      <c r="A99" s="109">
        <v>95</v>
      </c>
      <c r="B99" s="108" t="s">
        <v>739</v>
      </c>
      <c r="C99" s="108" t="s">
        <v>7</v>
      </c>
      <c r="D99" s="116">
        <v>0</v>
      </c>
      <c r="E99" s="116">
        <v>0</v>
      </c>
      <c r="F99" s="116">
        <v>0</v>
      </c>
      <c r="G99" s="116">
        <v>1</v>
      </c>
      <c r="H99" s="116">
        <v>9</v>
      </c>
    </row>
    <row r="100" spans="1:8" ht="15">
      <c r="A100" s="109">
        <v>96</v>
      </c>
      <c r="B100" s="108" t="s">
        <v>670</v>
      </c>
      <c r="C100" s="108" t="s">
        <v>7</v>
      </c>
      <c r="D100" s="116">
        <v>2</v>
      </c>
      <c r="E100" s="116">
        <v>28.5</v>
      </c>
      <c r="F100" s="116">
        <v>0</v>
      </c>
      <c r="G100" s="116">
        <v>2</v>
      </c>
      <c r="H100" s="116">
        <v>214</v>
      </c>
    </row>
    <row r="101" spans="1:8" ht="15">
      <c r="A101" s="109">
        <v>97</v>
      </c>
      <c r="B101" s="108" t="s">
        <v>576</v>
      </c>
      <c r="C101" s="108" t="s">
        <v>7</v>
      </c>
      <c r="D101" s="116">
        <v>1</v>
      </c>
      <c r="E101" s="116">
        <v>320</v>
      </c>
      <c r="F101" s="116">
        <v>0</v>
      </c>
      <c r="G101" s="116">
        <v>0</v>
      </c>
      <c r="H101" s="116">
        <v>0</v>
      </c>
    </row>
    <row r="102" spans="1:8" ht="15">
      <c r="A102" s="109">
        <v>98</v>
      </c>
      <c r="B102" s="108" t="s">
        <v>442</v>
      </c>
      <c r="C102" s="108" t="s">
        <v>7</v>
      </c>
      <c r="D102" s="116">
        <v>3</v>
      </c>
      <c r="E102" s="116">
        <v>86</v>
      </c>
      <c r="F102" s="116">
        <v>0</v>
      </c>
      <c r="G102" s="116">
        <v>0</v>
      </c>
      <c r="H102" s="116">
        <v>0</v>
      </c>
    </row>
    <row r="103" spans="1:8" ht="15">
      <c r="A103" s="109">
        <v>99</v>
      </c>
      <c r="B103" s="108" t="s">
        <v>578</v>
      </c>
      <c r="C103" s="108" t="s">
        <v>7</v>
      </c>
      <c r="D103" s="116">
        <v>1</v>
      </c>
      <c r="E103" s="116">
        <v>2</v>
      </c>
      <c r="F103" s="116">
        <v>0</v>
      </c>
      <c r="G103" s="116">
        <v>0</v>
      </c>
      <c r="H103" s="116">
        <v>0</v>
      </c>
    </row>
    <row r="104" spans="1:8" ht="15">
      <c r="A104" s="109">
        <v>100</v>
      </c>
      <c r="B104" s="108" t="s">
        <v>664</v>
      </c>
      <c r="C104" s="108" t="s">
        <v>7</v>
      </c>
      <c r="D104" s="116">
        <v>0</v>
      </c>
      <c r="E104" s="116">
        <v>0</v>
      </c>
      <c r="F104" s="116">
        <v>0</v>
      </c>
      <c r="G104" s="116">
        <v>1</v>
      </c>
      <c r="H104" s="116">
        <v>8</v>
      </c>
    </row>
    <row r="105" spans="1:8" ht="15">
      <c r="A105" s="109">
        <v>101</v>
      </c>
      <c r="B105" s="108" t="s">
        <v>660</v>
      </c>
      <c r="C105" s="108" t="s">
        <v>12</v>
      </c>
      <c r="D105" s="116">
        <v>1</v>
      </c>
      <c r="E105" s="116">
        <v>2</v>
      </c>
      <c r="F105" s="116">
        <v>3</v>
      </c>
      <c r="G105" s="116">
        <v>1</v>
      </c>
      <c r="H105" s="116">
        <v>10</v>
      </c>
    </row>
    <row r="106" spans="1:8" ht="15">
      <c r="A106" s="109">
        <v>102</v>
      </c>
      <c r="B106" s="108" t="s">
        <v>445</v>
      </c>
      <c r="C106" s="108" t="s">
        <v>6</v>
      </c>
      <c r="D106" s="116">
        <v>1</v>
      </c>
      <c r="E106" s="116">
        <v>15</v>
      </c>
      <c r="F106" s="116">
        <v>0</v>
      </c>
      <c r="G106" s="116">
        <v>6</v>
      </c>
      <c r="H106" s="116">
        <v>57</v>
      </c>
    </row>
    <row r="107" spans="1:8" ht="15">
      <c r="A107" s="109">
        <v>103</v>
      </c>
      <c r="B107" s="108" t="s">
        <v>446</v>
      </c>
      <c r="C107" s="108" t="s">
        <v>447</v>
      </c>
      <c r="D107" s="116">
        <v>3</v>
      </c>
      <c r="E107" s="116">
        <v>26</v>
      </c>
      <c r="F107" s="116">
        <v>0</v>
      </c>
      <c r="G107" s="116">
        <v>1</v>
      </c>
      <c r="H107" s="116">
        <v>664</v>
      </c>
    </row>
    <row r="108" spans="1:8" ht="15">
      <c r="A108" s="109">
        <v>104</v>
      </c>
      <c r="B108" s="108" t="s">
        <v>448</v>
      </c>
      <c r="C108" s="108" t="s">
        <v>6</v>
      </c>
      <c r="D108" s="116">
        <v>10</v>
      </c>
      <c r="E108" s="116">
        <v>112</v>
      </c>
      <c r="F108" s="116">
        <v>0</v>
      </c>
      <c r="G108" s="116">
        <v>1</v>
      </c>
      <c r="H108" s="116">
        <v>15</v>
      </c>
    </row>
    <row r="109" spans="1:8" ht="15">
      <c r="A109" s="109">
        <v>105</v>
      </c>
      <c r="B109" s="108" t="s">
        <v>449</v>
      </c>
      <c r="C109" s="108" t="s">
        <v>7</v>
      </c>
      <c r="D109" s="116">
        <v>2</v>
      </c>
      <c r="E109" s="116">
        <v>10</v>
      </c>
      <c r="F109" s="116">
        <v>1</v>
      </c>
      <c r="G109" s="116">
        <v>0</v>
      </c>
      <c r="H109" s="116">
        <v>0</v>
      </c>
    </row>
    <row r="110" spans="1:8" ht="15">
      <c r="A110" s="109">
        <v>106</v>
      </c>
      <c r="B110" s="108" t="s">
        <v>608</v>
      </c>
      <c r="C110" s="108" t="s">
        <v>7</v>
      </c>
      <c r="D110" s="116">
        <v>2</v>
      </c>
      <c r="E110" s="116">
        <v>14.5</v>
      </c>
      <c r="F110" s="116">
        <v>0</v>
      </c>
      <c r="G110" s="116">
        <v>0</v>
      </c>
      <c r="H110" s="116">
        <v>0</v>
      </c>
    </row>
    <row r="111" spans="1:8" ht="15">
      <c r="A111" s="109">
        <v>107</v>
      </c>
      <c r="B111" s="108" t="s">
        <v>450</v>
      </c>
      <c r="C111" s="108" t="s">
        <v>7</v>
      </c>
      <c r="D111" s="116">
        <v>4</v>
      </c>
      <c r="E111" s="116">
        <v>675</v>
      </c>
      <c r="F111" s="116">
        <v>4</v>
      </c>
      <c r="G111" s="116">
        <v>4</v>
      </c>
      <c r="H111" s="116">
        <v>60</v>
      </c>
    </row>
    <row r="112" spans="1:8" ht="15">
      <c r="A112" s="109">
        <v>108</v>
      </c>
      <c r="B112" s="108" t="s">
        <v>451</v>
      </c>
      <c r="C112" s="108" t="s">
        <v>7</v>
      </c>
      <c r="D112" s="116">
        <v>1</v>
      </c>
      <c r="E112" s="116">
        <v>12</v>
      </c>
      <c r="F112" s="116">
        <v>0</v>
      </c>
      <c r="G112" s="116">
        <v>1</v>
      </c>
      <c r="H112" s="116">
        <v>15</v>
      </c>
    </row>
    <row r="113" spans="1:8" ht="15">
      <c r="A113" s="109">
        <v>109</v>
      </c>
      <c r="B113" s="108" t="s">
        <v>452</v>
      </c>
      <c r="C113" s="108" t="s">
        <v>7</v>
      </c>
      <c r="D113" s="116">
        <v>17</v>
      </c>
      <c r="E113" s="116">
        <v>301</v>
      </c>
      <c r="F113" s="116">
        <v>0</v>
      </c>
      <c r="G113" s="116">
        <v>9</v>
      </c>
      <c r="H113" s="116">
        <v>158.9</v>
      </c>
    </row>
    <row r="114" spans="1:8" ht="15">
      <c r="A114" s="109">
        <v>110</v>
      </c>
      <c r="B114" s="108" t="s">
        <v>453</v>
      </c>
      <c r="C114" s="108" t="s">
        <v>7</v>
      </c>
      <c r="D114" s="116">
        <v>0</v>
      </c>
      <c r="E114" s="116">
        <v>0</v>
      </c>
      <c r="F114" s="116">
        <v>0</v>
      </c>
      <c r="G114" s="116">
        <v>1</v>
      </c>
      <c r="H114" s="116">
        <v>50</v>
      </c>
    </row>
    <row r="115" spans="1:8" ht="15">
      <c r="A115" s="109">
        <v>111</v>
      </c>
      <c r="B115" s="108" t="s">
        <v>454</v>
      </c>
      <c r="C115" s="108" t="s">
        <v>7</v>
      </c>
      <c r="D115" s="116">
        <v>1</v>
      </c>
      <c r="E115" s="116">
        <v>14.2</v>
      </c>
      <c r="F115" s="116">
        <v>0</v>
      </c>
      <c r="G115" s="116">
        <v>0</v>
      </c>
      <c r="H115" s="116">
        <v>0</v>
      </c>
    </row>
    <row r="116" spans="1:8" ht="15">
      <c r="A116" s="109">
        <v>112</v>
      </c>
      <c r="B116" s="108" t="s">
        <v>455</v>
      </c>
      <c r="C116" s="108" t="s">
        <v>456</v>
      </c>
      <c r="D116" s="116">
        <v>7</v>
      </c>
      <c r="E116" s="116">
        <v>85</v>
      </c>
      <c r="F116" s="116">
        <v>0</v>
      </c>
      <c r="G116" s="116">
        <v>4</v>
      </c>
      <c r="H116" s="116">
        <v>52</v>
      </c>
    </row>
    <row r="117" spans="1:8" ht="15">
      <c r="A117" s="109">
        <v>113</v>
      </c>
      <c r="B117" s="108" t="s">
        <v>587</v>
      </c>
      <c r="C117" s="108" t="s">
        <v>6</v>
      </c>
      <c r="D117" s="116">
        <v>0</v>
      </c>
      <c r="E117" s="116">
        <v>0</v>
      </c>
      <c r="F117" s="116">
        <v>0</v>
      </c>
      <c r="G117" s="116">
        <v>1</v>
      </c>
      <c r="H117" s="116">
        <v>6</v>
      </c>
    </row>
    <row r="118" spans="1:8" ht="15">
      <c r="A118" s="109">
        <v>114</v>
      </c>
      <c r="B118" s="108" t="s">
        <v>605</v>
      </c>
      <c r="C118" s="108" t="s">
        <v>6</v>
      </c>
      <c r="D118" s="116">
        <v>3</v>
      </c>
      <c r="E118" s="116">
        <v>1786</v>
      </c>
      <c r="F118" s="116">
        <v>0</v>
      </c>
      <c r="G118" s="116">
        <v>2</v>
      </c>
      <c r="H118" s="116">
        <v>500</v>
      </c>
    </row>
    <row r="119" spans="1:8" ht="15">
      <c r="A119" s="109">
        <v>115</v>
      </c>
      <c r="B119" s="108" t="s">
        <v>457</v>
      </c>
      <c r="C119" s="108" t="s">
        <v>7</v>
      </c>
      <c r="D119" s="116">
        <v>0</v>
      </c>
      <c r="E119" s="116">
        <v>0</v>
      </c>
      <c r="F119" s="116">
        <v>0</v>
      </c>
      <c r="G119" s="116">
        <v>1</v>
      </c>
      <c r="H119" s="116">
        <v>50</v>
      </c>
    </row>
    <row r="120" spans="1:8" ht="15">
      <c r="A120" s="109">
        <v>116</v>
      </c>
      <c r="B120" s="108" t="s">
        <v>211</v>
      </c>
      <c r="C120" s="108" t="s">
        <v>5</v>
      </c>
      <c r="D120" s="116">
        <v>2</v>
      </c>
      <c r="E120" s="116">
        <v>340</v>
      </c>
      <c r="F120" s="116">
        <v>0</v>
      </c>
      <c r="G120" s="116">
        <v>0</v>
      </c>
      <c r="H120" s="116">
        <v>0</v>
      </c>
    </row>
    <row r="121" spans="1:8" ht="15">
      <c r="A121" s="109">
        <v>117</v>
      </c>
      <c r="B121" s="108" t="s">
        <v>458</v>
      </c>
      <c r="C121" s="108" t="s">
        <v>7</v>
      </c>
      <c r="D121" s="116">
        <v>2</v>
      </c>
      <c r="E121" s="116">
        <v>15</v>
      </c>
      <c r="F121" s="116">
        <v>0</v>
      </c>
      <c r="G121" s="116">
        <v>3</v>
      </c>
      <c r="H121" s="116">
        <v>30</v>
      </c>
    </row>
    <row r="122" spans="1:8" ht="15">
      <c r="A122" s="109">
        <v>118</v>
      </c>
      <c r="B122" s="108" t="s">
        <v>459</v>
      </c>
      <c r="C122" s="108" t="s">
        <v>7</v>
      </c>
      <c r="D122" s="116">
        <v>1</v>
      </c>
      <c r="E122" s="116">
        <v>15</v>
      </c>
      <c r="F122" s="116">
        <v>0</v>
      </c>
      <c r="G122" s="116">
        <v>0</v>
      </c>
      <c r="H122" s="116">
        <v>0</v>
      </c>
    </row>
    <row r="123" spans="1:8" ht="15">
      <c r="A123" s="109">
        <v>119</v>
      </c>
      <c r="B123" s="108" t="s">
        <v>460</v>
      </c>
      <c r="C123" s="108" t="s">
        <v>7</v>
      </c>
      <c r="D123" s="116">
        <v>1</v>
      </c>
      <c r="E123" s="116">
        <v>15</v>
      </c>
      <c r="F123" s="116">
        <v>0</v>
      </c>
      <c r="G123" s="116">
        <v>0</v>
      </c>
      <c r="H123" s="116">
        <v>0</v>
      </c>
    </row>
    <row r="124" spans="1:8" ht="15">
      <c r="A124" s="109">
        <v>120</v>
      </c>
      <c r="B124" s="108" t="s">
        <v>461</v>
      </c>
      <c r="C124" s="108" t="s">
        <v>8</v>
      </c>
      <c r="D124" s="116">
        <v>0</v>
      </c>
      <c r="E124" s="116">
        <v>0</v>
      </c>
      <c r="F124" s="116">
        <v>0</v>
      </c>
      <c r="G124" s="116">
        <v>1</v>
      </c>
      <c r="H124" s="116">
        <v>128</v>
      </c>
    </row>
    <row r="125" spans="1:8" ht="15">
      <c r="A125" s="109">
        <v>121</v>
      </c>
      <c r="B125" s="108" t="s">
        <v>755</v>
      </c>
      <c r="C125" s="108" t="s">
        <v>5</v>
      </c>
      <c r="D125" s="116">
        <v>3</v>
      </c>
      <c r="E125" s="116">
        <v>152</v>
      </c>
      <c r="F125" s="116">
        <v>0</v>
      </c>
      <c r="G125" s="116">
        <v>8</v>
      </c>
      <c r="H125" s="116">
        <v>120</v>
      </c>
    </row>
    <row r="126" spans="1:8" ht="15">
      <c r="A126" s="109">
        <v>122</v>
      </c>
      <c r="B126" s="108" t="s">
        <v>462</v>
      </c>
      <c r="C126" s="108" t="s">
        <v>7</v>
      </c>
      <c r="D126" s="116">
        <v>0</v>
      </c>
      <c r="E126" s="116">
        <v>0</v>
      </c>
      <c r="F126" s="116">
        <v>1</v>
      </c>
      <c r="G126" s="116">
        <v>0</v>
      </c>
      <c r="H126" s="116">
        <v>0</v>
      </c>
    </row>
    <row r="127" spans="1:8" ht="15">
      <c r="A127" s="109">
        <v>123</v>
      </c>
      <c r="B127" s="108" t="s">
        <v>756</v>
      </c>
      <c r="C127" s="108" t="s">
        <v>7</v>
      </c>
      <c r="D127" s="116">
        <v>0</v>
      </c>
      <c r="E127" s="116">
        <v>0</v>
      </c>
      <c r="F127" s="116">
        <v>0</v>
      </c>
      <c r="G127" s="116">
        <v>1</v>
      </c>
      <c r="H127" s="116">
        <v>1</v>
      </c>
    </row>
    <row r="128" spans="1:8" ht="15">
      <c r="A128" s="109">
        <v>124</v>
      </c>
      <c r="B128" s="108" t="s">
        <v>333</v>
      </c>
      <c r="C128" s="108" t="s">
        <v>7</v>
      </c>
      <c r="D128" s="116">
        <v>1</v>
      </c>
      <c r="E128" s="116">
        <v>15</v>
      </c>
      <c r="F128" s="116">
        <v>0</v>
      </c>
      <c r="G128" s="116">
        <v>3</v>
      </c>
      <c r="H128" s="116">
        <v>45</v>
      </c>
    </row>
    <row r="129" spans="1:8" ht="15">
      <c r="A129" s="109">
        <v>125</v>
      </c>
      <c r="B129" s="108" t="s">
        <v>463</v>
      </c>
      <c r="C129" s="108" t="s">
        <v>10</v>
      </c>
      <c r="D129" s="116">
        <v>9</v>
      </c>
      <c r="E129" s="116">
        <v>388.5</v>
      </c>
      <c r="F129" s="116">
        <v>4</v>
      </c>
      <c r="G129" s="116">
        <v>1</v>
      </c>
      <c r="H129" s="116">
        <v>15</v>
      </c>
    </row>
    <row r="130" spans="1:8" ht="15">
      <c r="A130" s="109">
        <v>126</v>
      </c>
      <c r="B130" s="108" t="s">
        <v>464</v>
      </c>
      <c r="C130" s="108" t="s">
        <v>7</v>
      </c>
      <c r="D130" s="116">
        <v>1</v>
      </c>
      <c r="E130" s="116">
        <v>6</v>
      </c>
      <c r="F130" s="116">
        <v>0</v>
      </c>
      <c r="G130" s="116">
        <v>0</v>
      </c>
      <c r="H130" s="116">
        <v>0</v>
      </c>
    </row>
    <row r="131" spans="1:8" ht="15">
      <c r="A131" s="109">
        <v>127</v>
      </c>
      <c r="B131" s="108" t="s">
        <v>757</v>
      </c>
      <c r="C131" s="108" t="s">
        <v>7</v>
      </c>
      <c r="D131" s="116">
        <v>4</v>
      </c>
      <c r="E131" s="116">
        <v>75</v>
      </c>
      <c r="F131" s="116">
        <v>0</v>
      </c>
      <c r="G131" s="116">
        <v>1</v>
      </c>
      <c r="H131" s="116">
        <v>15</v>
      </c>
    </row>
    <row r="132" spans="1:8" ht="15">
      <c r="A132" s="109">
        <v>128</v>
      </c>
      <c r="B132" s="108" t="s">
        <v>466</v>
      </c>
      <c r="C132" s="108" t="s">
        <v>8</v>
      </c>
      <c r="D132" s="116">
        <v>2</v>
      </c>
      <c r="E132" s="116">
        <v>30</v>
      </c>
      <c r="F132" s="116">
        <v>0</v>
      </c>
      <c r="G132" s="116">
        <v>3</v>
      </c>
      <c r="H132" s="116">
        <v>45</v>
      </c>
    </row>
    <row r="133" spans="1:8" ht="15">
      <c r="A133" s="109">
        <v>129</v>
      </c>
      <c r="B133" s="108" t="s">
        <v>467</v>
      </c>
      <c r="C133" s="108" t="s">
        <v>6</v>
      </c>
      <c r="D133" s="116">
        <v>106</v>
      </c>
      <c r="E133" s="116">
        <v>1317</v>
      </c>
      <c r="F133" s="116">
        <v>2</v>
      </c>
      <c r="G133" s="116">
        <v>7</v>
      </c>
      <c r="H133" s="116">
        <v>78</v>
      </c>
    </row>
    <row r="134" spans="1:8" ht="15">
      <c r="A134" s="109">
        <v>130</v>
      </c>
      <c r="B134" s="108" t="s">
        <v>468</v>
      </c>
      <c r="C134" s="108" t="s">
        <v>11</v>
      </c>
      <c r="D134" s="116">
        <v>8</v>
      </c>
      <c r="E134" s="116">
        <v>648</v>
      </c>
      <c r="F134" s="116">
        <v>0</v>
      </c>
      <c r="G134" s="116">
        <v>5</v>
      </c>
      <c r="H134" s="116">
        <v>50</v>
      </c>
    </row>
    <row r="135" spans="1:8" ht="15">
      <c r="A135" s="109">
        <v>131</v>
      </c>
      <c r="B135" s="108" t="s">
        <v>469</v>
      </c>
      <c r="C135" s="108" t="s">
        <v>10</v>
      </c>
      <c r="D135" s="116">
        <v>6</v>
      </c>
      <c r="E135" s="116">
        <v>220.3</v>
      </c>
      <c r="F135" s="116">
        <v>0</v>
      </c>
      <c r="G135" s="116">
        <v>1</v>
      </c>
      <c r="H135" s="116">
        <v>522</v>
      </c>
    </row>
    <row r="136" spans="1:8" ht="15">
      <c r="A136" s="109">
        <v>132</v>
      </c>
      <c r="B136" s="108" t="s">
        <v>765</v>
      </c>
      <c r="C136" s="108" t="s">
        <v>7</v>
      </c>
      <c r="D136" s="116">
        <v>1</v>
      </c>
      <c r="E136" s="116">
        <v>10</v>
      </c>
      <c r="F136" s="116">
        <v>0</v>
      </c>
      <c r="G136" s="116">
        <v>0</v>
      </c>
      <c r="H136" s="116">
        <v>0</v>
      </c>
    </row>
    <row r="137" spans="1:8" ht="15">
      <c r="A137" s="109">
        <v>133</v>
      </c>
      <c r="B137" s="108" t="s">
        <v>470</v>
      </c>
      <c r="C137" s="108" t="s">
        <v>8</v>
      </c>
      <c r="D137" s="116">
        <v>1</v>
      </c>
      <c r="E137" s="116">
        <v>7</v>
      </c>
      <c r="F137" s="116">
        <v>0</v>
      </c>
      <c r="G137" s="116">
        <v>3</v>
      </c>
      <c r="H137" s="116">
        <v>24</v>
      </c>
    </row>
    <row r="138" spans="1:8" ht="15">
      <c r="A138" s="109">
        <v>134</v>
      </c>
      <c r="B138" s="108" t="s">
        <v>471</v>
      </c>
      <c r="C138" s="108" t="s">
        <v>6</v>
      </c>
      <c r="D138" s="116">
        <v>10</v>
      </c>
      <c r="E138" s="116">
        <v>85</v>
      </c>
      <c r="F138" s="116">
        <v>0</v>
      </c>
      <c r="G138" s="116">
        <v>2</v>
      </c>
      <c r="H138" s="116">
        <v>280</v>
      </c>
    </row>
    <row r="139" spans="1:8" ht="15">
      <c r="A139" s="109">
        <v>135</v>
      </c>
      <c r="B139" s="108" t="s">
        <v>585</v>
      </c>
      <c r="C139" s="108" t="s">
        <v>7</v>
      </c>
      <c r="D139" s="116">
        <v>1</v>
      </c>
      <c r="E139" s="116">
        <v>15</v>
      </c>
      <c r="F139" s="116">
        <v>0</v>
      </c>
      <c r="G139" s="116">
        <v>1</v>
      </c>
      <c r="H139" s="116">
        <v>10</v>
      </c>
    </row>
    <row r="140" spans="1:8" ht="15">
      <c r="A140" s="109">
        <v>136</v>
      </c>
      <c r="B140" s="108" t="s">
        <v>334</v>
      </c>
      <c r="C140" s="108" t="s">
        <v>7</v>
      </c>
      <c r="D140" s="116">
        <v>1</v>
      </c>
      <c r="E140" s="116">
        <v>12</v>
      </c>
      <c r="F140" s="116">
        <v>0</v>
      </c>
      <c r="G140" s="116">
        <v>13</v>
      </c>
      <c r="H140" s="116">
        <v>33.5</v>
      </c>
    </row>
    <row r="141" spans="1:8" ht="15">
      <c r="A141" s="109">
        <v>137</v>
      </c>
      <c r="B141" s="108" t="s">
        <v>472</v>
      </c>
      <c r="C141" s="108" t="s">
        <v>8</v>
      </c>
      <c r="D141" s="116">
        <v>33</v>
      </c>
      <c r="E141" s="116">
        <v>5760.6</v>
      </c>
      <c r="F141" s="116">
        <v>1</v>
      </c>
      <c r="G141" s="116">
        <v>13</v>
      </c>
      <c r="H141" s="116">
        <v>219</v>
      </c>
    </row>
    <row r="142" spans="1:8" ht="15">
      <c r="A142" s="109">
        <v>138</v>
      </c>
      <c r="B142" s="108" t="s">
        <v>473</v>
      </c>
      <c r="C142" s="108" t="s">
        <v>8</v>
      </c>
      <c r="D142" s="116">
        <v>1</v>
      </c>
      <c r="E142" s="116">
        <v>8</v>
      </c>
      <c r="F142" s="116">
        <v>0</v>
      </c>
      <c r="G142" s="116">
        <v>9</v>
      </c>
      <c r="H142" s="116">
        <v>45.5</v>
      </c>
    </row>
    <row r="143" spans="1:8" ht="15">
      <c r="A143" s="109">
        <v>139</v>
      </c>
      <c r="B143" s="108" t="s">
        <v>598</v>
      </c>
      <c r="C143" s="108" t="s">
        <v>7</v>
      </c>
      <c r="D143" s="116">
        <v>2</v>
      </c>
      <c r="E143" s="116">
        <v>11</v>
      </c>
      <c r="F143" s="116">
        <v>2</v>
      </c>
      <c r="G143" s="116">
        <v>2</v>
      </c>
      <c r="H143" s="116">
        <v>10</v>
      </c>
    </row>
    <row r="144" spans="1:8" ht="15">
      <c r="A144" s="109">
        <v>140</v>
      </c>
      <c r="B144" s="108" t="s">
        <v>336</v>
      </c>
      <c r="C144" s="108" t="s">
        <v>7</v>
      </c>
      <c r="D144" s="116">
        <v>3</v>
      </c>
      <c r="E144" s="116">
        <v>31</v>
      </c>
      <c r="F144" s="116">
        <v>0</v>
      </c>
      <c r="G144" s="116">
        <v>1</v>
      </c>
      <c r="H144" s="116">
        <v>10</v>
      </c>
    </row>
    <row r="145" spans="1:8" ht="15">
      <c r="A145" s="109">
        <v>141</v>
      </c>
      <c r="B145" s="108" t="s">
        <v>580</v>
      </c>
      <c r="C145" s="108" t="s">
        <v>7</v>
      </c>
      <c r="D145" s="116">
        <v>2</v>
      </c>
      <c r="E145" s="116">
        <v>150</v>
      </c>
      <c r="F145" s="116">
        <v>1</v>
      </c>
      <c r="G145" s="116">
        <v>0</v>
      </c>
      <c r="H145" s="116">
        <v>0</v>
      </c>
    </row>
    <row r="146" spans="1:8" ht="15">
      <c r="A146" s="109">
        <v>142</v>
      </c>
      <c r="B146" s="108" t="s">
        <v>758</v>
      </c>
      <c r="C146" s="108" t="s">
        <v>7</v>
      </c>
      <c r="D146" s="116">
        <v>1</v>
      </c>
      <c r="E146" s="116">
        <v>7</v>
      </c>
      <c r="F146" s="116">
        <v>0</v>
      </c>
      <c r="G146" s="116">
        <v>2</v>
      </c>
      <c r="H146" s="116">
        <v>9.5</v>
      </c>
    </row>
    <row r="147" spans="1:8" ht="15">
      <c r="A147" s="109">
        <v>143</v>
      </c>
      <c r="B147" s="108" t="s">
        <v>474</v>
      </c>
      <c r="C147" s="108" t="s">
        <v>6</v>
      </c>
      <c r="D147" s="116">
        <v>24</v>
      </c>
      <c r="E147" s="116">
        <v>744</v>
      </c>
      <c r="F147" s="116">
        <v>5</v>
      </c>
      <c r="G147" s="116">
        <v>3</v>
      </c>
      <c r="H147" s="116">
        <v>40</v>
      </c>
    </row>
    <row r="148" spans="1:8" ht="15">
      <c r="A148" s="109">
        <v>144</v>
      </c>
      <c r="B148" s="108" t="s">
        <v>474</v>
      </c>
      <c r="C148" s="108" t="s">
        <v>8</v>
      </c>
      <c r="D148" s="116">
        <v>12</v>
      </c>
      <c r="E148" s="116">
        <v>551.5</v>
      </c>
      <c r="F148" s="116">
        <v>5</v>
      </c>
      <c r="G148" s="116">
        <v>0</v>
      </c>
      <c r="H148" s="116">
        <v>0</v>
      </c>
    </row>
    <row r="149" spans="1:8" ht="15">
      <c r="A149" s="109">
        <v>145</v>
      </c>
      <c r="B149" s="108" t="s">
        <v>475</v>
      </c>
      <c r="C149" s="108" t="s">
        <v>7</v>
      </c>
      <c r="D149" s="116">
        <v>3</v>
      </c>
      <c r="E149" s="116">
        <v>29</v>
      </c>
      <c r="F149" s="116">
        <v>0</v>
      </c>
      <c r="G149" s="116">
        <v>0</v>
      </c>
      <c r="H149" s="116">
        <v>0</v>
      </c>
    </row>
    <row r="150" spans="1:8" ht="15">
      <c r="A150" s="109">
        <v>146</v>
      </c>
      <c r="B150" s="108" t="s">
        <v>476</v>
      </c>
      <c r="C150" s="108" t="s">
        <v>9</v>
      </c>
      <c r="D150" s="116">
        <v>17</v>
      </c>
      <c r="E150" s="116">
        <v>86.13999999999996</v>
      </c>
      <c r="F150" s="116">
        <v>1</v>
      </c>
      <c r="G150" s="116">
        <v>5</v>
      </c>
      <c r="H150" s="116">
        <v>127.1</v>
      </c>
    </row>
    <row r="151" spans="1:8" ht="15">
      <c r="A151" s="109">
        <v>147</v>
      </c>
      <c r="B151" s="108" t="s">
        <v>477</v>
      </c>
      <c r="C151" s="108" t="s">
        <v>7</v>
      </c>
      <c r="D151" s="116">
        <v>3</v>
      </c>
      <c r="E151" s="116">
        <v>13.1</v>
      </c>
      <c r="F151" s="116">
        <v>0</v>
      </c>
      <c r="G151" s="116">
        <v>0</v>
      </c>
      <c r="H151" s="116">
        <v>0</v>
      </c>
    </row>
    <row r="152" spans="1:8" ht="15">
      <c r="A152" s="109">
        <v>148</v>
      </c>
      <c r="B152" s="108" t="s">
        <v>478</v>
      </c>
      <c r="C152" s="108" t="s">
        <v>10</v>
      </c>
      <c r="D152" s="116">
        <v>1</v>
      </c>
      <c r="E152" s="116">
        <v>15</v>
      </c>
      <c r="F152" s="116">
        <v>0</v>
      </c>
      <c r="G152" s="116">
        <v>2</v>
      </c>
      <c r="H152" s="116">
        <v>13</v>
      </c>
    </row>
    <row r="153" spans="1:8" ht="15">
      <c r="A153" s="109">
        <v>149</v>
      </c>
      <c r="B153" s="108" t="s">
        <v>479</v>
      </c>
      <c r="C153" s="108" t="s">
        <v>7</v>
      </c>
      <c r="D153" s="116">
        <v>15</v>
      </c>
      <c r="E153" s="116">
        <v>144</v>
      </c>
      <c r="F153" s="116">
        <v>0</v>
      </c>
      <c r="G153" s="116">
        <v>3</v>
      </c>
      <c r="H153" s="116">
        <v>36</v>
      </c>
    </row>
    <row r="154" spans="1:8" ht="15">
      <c r="A154" s="109">
        <v>150</v>
      </c>
      <c r="B154" s="108" t="s">
        <v>480</v>
      </c>
      <c r="C154" s="108" t="s">
        <v>7</v>
      </c>
      <c r="D154" s="116">
        <v>1</v>
      </c>
      <c r="E154" s="116">
        <v>5</v>
      </c>
      <c r="F154" s="116">
        <v>0</v>
      </c>
      <c r="G154" s="116">
        <v>0</v>
      </c>
      <c r="H154" s="116">
        <v>0</v>
      </c>
    </row>
    <row r="155" spans="1:8" ht="15">
      <c r="A155" s="109">
        <v>151</v>
      </c>
      <c r="B155" s="108" t="s">
        <v>682</v>
      </c>
      <c r="C155" s="108" t="s">
        <v>6</v>
      </c>
      <c r="D155" s="116">
        <v>2</v>
      </c>
      <c r="E155" s="116">
        <v>18.8</v>
      </c>
      <c r="F155" s="116">
        <v>0</v>
      </c>
      <c r="G155" s="116">
        <v>0</v>
      </c>
      <c r="H155" s="116">
        <v>0</v>
      </c>
    </row>
    <row r="156" spans="1:8" ht="15">
      <c r="A156" s="109">
        <v>152</v>
      </c>
      <c r="B156" s="108" t="s">
        <v>759</v>
      </c>
      <c r="C156" s="108" t="s">
        <v>10</v>
      </c>
      <c r="D156" s="116">
        <v>2</v>
      </c>
      <c r="E156" s="116">
        <v>24</v>
      </c>
      <c r="F156" s="116">
        <v>0</v>
      </c>
      <c r="G156" s="116">
        <v>2</v>
      </c>
      <c r="H156" s="116">
        <v>120</v>
      </c>
    </row>
    <row r="157" spans="1:8" ht="15">
      <c r="A157" s="109">
        <v>153</v>
      </c>
      <c r="B157" s="108" t="s">
        <v>482</v>
      </c>
      <c r="C157" s="108" t="s">
        <v>6</v>
      </c>
      <c r="D157" s="116">
        <v>12</v>
      </c>
      <c r="E157" s="116">
        <v>9.240000000000004</v>
      </c>
      <c r="F157" s="116">
        <v>0</v>
      </c>
      <c r="G157" s="116">
        <v>6</v>
      </c>
      <c r="H157" s="116">
        <v>134</v>
      </c>
    </row>
    <row r="158" spans="1:8" ht="15">
      <c r="A158" s="109">
        <v>154</v>
      </c>
      <c r="B158" s="108" t="s">
        <v>734</v>
      </c>
      <c r="C158" s="108" t="s">
        <v>6</v>
      </c>
      <c r="D158" s="116">
        <v>1</v>
      </c>
      <c r="E158" s="116">
        <v>3</v>
      </c>
      <c r="F158" s="116">
        <v>0</v>
      </c>
      <c r="G158" s="116">
        <v>1</v>
      </c>
      <c r="H158" s="116">
        <v>12</v>
      </c>
    </row>
    <row r="159" spans="1:8" ht="15">
      <c r="A159" s="109">
        <v>155</v>
      </c>
      <c r="B159" s="108" t="s">
        <v>738</v>
      </c>
      <c r="C159" s="108" t="s">
        <v>6</v>
      </c>
      <c r="D159" s="116">
        <v>3</v>
      </c>
      <c r="E159" s="116">
        <v>27</v>
      </c>
      <c r="F159" s="116">
        <v>0</v>
      </c>
      <c r="G159" s="116">
        <v>0</v>
      </c>
      <c r="H159" s="116">
        <v>0</v>
      </c>
    </row>
    <row r="160" spans="1:8" ht="15">
      <c r="A160" s="109">
        <v>156</v>
      </c>
      <c r="B160" s="108" t="s">
        <v>483</v>
      </c>
      <c r="C160" s="108" t="s">
        <v>5</v>
      </c>
      <c r="D160" s="116">
        <v>4</v>
      </c>
      <c r="E160" s="116">
        <v>791</v>
      </c>
      <c r="F160" s="116">
        <v>0</v>
      </c>
      <c r="G160" s="116">
        <v>1</v>
      </c>
      <c r="H160" s="116">
        <v>15</v>
      </c>
    </row>
    <row r="161" spans="1:8" ht="15">
      <c r="A161" s="109">
        <v>157</v>
      </c>
      <c r="B161" s="108" t="s">
        <v>484</v>
      </c>
      <c r="C161" s="108" t="s">
        <v>10</v>
      </c>
      <c r="D161" s="116">
        <v>3</v>
      </c>
      <c r="E161" s="116">
        <v>1400</v>
      </c>
      <c r="F161" s="116">
        <v>0</v>
      </c>
      <c r="G161" s="116">
        <v>0</v>
      </c>
      <c r="H161" s="116">
        <v>0</v>
      </c>
    </row>
    <row r="162" spans="1:8" ht="15">
      <c r="A162" s="109">
        <v>158</v>
      </c>
      <c r="B162" s="108" t="s">
        <v>760</v>
      </c>
      <c r="C162" s="108" t="s">
        <v>6</v>
      </c>
      <c r="D162" s="116">
        <v>0</v>
      </c>
      <c r="E162" s="116">
        <v>0</v>
      </c>
      <c r="F162" s="116">
        <v>0</v>
      </c>
      <c r="G162" s="116">
        <v>1</v>
      </c>
      <c r="H162" s="116">
        <v>100</v>
      </c>
    </row>
    <row r="163" spans="1:8" ht="15">
      <c r="A163" s="109">
        <v>159</v>
      </c>
      <c r="B163" s="108" t="s">
        <v>764</v>
      </c>
      <c r="C163" s="108" t="s">
        <v>7</v>
      </c>
      <c r="D163" s="116">
        <v>1</v>
      </c>
      <c r="E163" s="116">
        <v>7</v>
      </c>
      <c r="F163" s="116">
        <v>0</v>
      </c>
      <c r="G163" s="116">
        <v>0</v>
      </c>
      <c r="H163" s="116">
        <v>0</v>
      </c>
    </row>
    <row r="164" spans="1:8" ht="15">
      <c r="A164" s="109">
        <v>160</v>
      </c>
      <c r="B164" s="108" t="s">
        <v>774</v>
      </c>
      <c r="C164" s="108" t="s">
        <v>7</v>
      </c>
      <c r="D164" s="116">
        <v>1</v>
      </c>
      <c r="E164" s="116">
        <v>14</v>
      </c>
      <c r="F164" s="116">
        <v>0</v>
      </c>
      <c r="G164" s="116">
        <v>0</v>
      </c>
      <c r="H164" s="116">
        <v>0</v>
      </c>
    </row>
    <row r="165" spans="1:8" ht="15">
      <c r="A165" s="109">
        <v>161</v>
      </c>
      <c r="B165" s="108" t="s">
        <v>650</v>
      </c>
      <c r="C165" s="108" t="s">
        <v>10</v>
      </c>
      <c r="D165" s="116">
        <v>10</v>
      </c>
      <c r="E165" s="116">
        <v>3577</v>
      </c>
      <c r="F165" s="116">
        <v>4</v>
      </c>
      <c r="G165" s="116">
        <v>0</v>
      </c>
      <c r="H165" s="116">
        <v>0</v>
      </c>
    </row>
    <row r="166" spans="1:8" ht="15">
      <c r="A166" s="109">
        <v>162</v>
      </c>
      <c r="B166" s="108" t="s">
        <v>712</v>
      </c>
      <c r="C166" s="108" t="s">
        <v>7</v>
      </c>
      <c r="D166" s="116">
        <v>0</v>
      </c>
      <c r="E166" s="116">
        <v>0</v>
      </c>
      <c r="F166" s="116">
        <v>0</v>
      </c>
      <c r="G166" s="116">
        <v>1</v>
      </c>
      <c r="H166" s="116">
        <v>15</v>
      </c>
    </row>
    <row r="167" spans="1:8" ht="15">
      <c r="A167" s="109">
        <v>163</v>
      </c>
      <c r="B167" s="108" t="s">
        <v>485</v>
      </c>
      <c r="C167" s="108" t="s">
        <v>7</v>
      </c>
      <c r="D167" s="116">
        <v>1</v>
      </c>
      <c r="E167" s="116">
        <v>2</v>
      </c>
      <c r="F167" s="116">
        <v>0</v>
      </c>
      <c r="G167" s="116">
        <v>1</v>
      </c>
      <c r="H167" s="116">
        <v>15</v>
      </c>
    </row>
    <row r="168" spans="1:8" ht="15">
      <c r="A168" s="109">
        <v>164</v>
      </c>
      <c r="B168" s="108" t="s">
        <v>486</v>
      </c>
      <c r="C168" s="108" t="s">
        <v>6</v>
      </c>
      <c r="D168" s="116">
        <v>2</v>
      </c>
      <c r="E168" s="116">
        <v>30</v>
      </c>
      <c r="F168" s="116">
        <v>1</v>
      </c>
      <c r="G168" s="116">
        <v>8</v>
      </c>
      <c r="H168" s="116">
        <v>109</v>
      </c>
    </row>
    <row r="169" spans="1:8" ht="15">
      <c r="A169" s="109">
        <v>165</v>
      </c>
      <c r="B169" s="108" t="s">
        <v>487</v>
      </c>
      <c r="C169" s="108" t="s">
        <v>8</v>
      </c>
      <c r="D169" s="116">
        <v>11</v>
      </c>
      <c r="E169" s="116">
        <v>238.99</v>
      </c>
      <c r="F169" s="116">
        <v>1</v>
      </c>
      <c r="G169" s="116">
        <v>2</v>
      </c>
      <c r="H169" s="116">
        <v>30</v>
      </c>
    </row>
    <row r="170" spans="1:8" ht="15">
      <c r="A170" s="109">
        <v>166</v>
      </c>
      <c r="B170" s="108" t="s">
        <v>488</v>
      </c>
      <c r="C170" s="108" t="s">
        <v>7</v>
      </c>
      <c r="D170" s="116">
        <v>0</v>
      </c>
      <c r="E170" s="116">
        <v>0</v>
      </c>
      <c r="F170" s="116">
        <v>0</v>
      </c>
      <c r="G170" s="116">
        <v>1</v>
      </c>
      <c r="H170" s="116">
        <v>80</v>
      </c>
    </row>
    <row r="171" spans="1:8" ht="15">
      <c r="A171" s="109">
        <v>167</v>
      </c>
      <c r="B171" s="108" t="s">
        <v>668</v>
      </c>
      <c r="C171" s="108" t="s">
        <v>7</v>
      </c>
      <c r="D171" s="116">
        <v>1</v>
      </c>
      <c r="E171" s="116">
        <v>8</v>
      </c>
      <c r="F171" s="116">
        <v>0</v>
      </c>
      <c r="G171" s="116">
        <v>2</v>
      </c>
      <c r="H171" s="116">
        <v>25</v>
      </c>
    </row>
    <row r="172" spans="1:8" ht="15">
      <c r="A172" s="109">
        <v>168</v>
      </c>
      <c r="B172" s="108" t="s">
        <v>489</v>
      </c>
      <c r="C172" s="108" t="s">
        <v>8</v>
      </c>
      <c r="D172" s="116">
        <v>2</v>
      </c>
      <c r="E172" s="116">
        <v>20</v>
      </c>
      <c r="F172" s="116">
        <v>0</v>
      </c>
      <c r="G172" s="116">
        <v>1</v>
      </c>
      <c r="H172" s="116">
        <v>6</v>
      </c>
    </row>
    <row r="173" spans="1:8" ht="15">
      <c r="A173" s="109">
        <v>169</v>
      </c>
      <c r="B173" s="108" t="s">
        <v>490</v>
      </c>
      <c r="C173" s="108" t="s">
        <v>7</v>
      </c>
      <c r="D173" s="116">
        <v>0</v>
      </c>
      <c r="E173" s="116">
        <v>0</v>
      </c>
      <c r="F173" s="116">
        <v>0</v>
      </c>
      <c r="G173" s="116">
        <v>2</v>
      </c>
      <c r="H173" s="116">
        <v>25</v>
      </c>
    </row>
    <row r="174" spans="1:8" ht="15">
      <c r="A174" s="109">
        <v>170</v>
      </c>
      <c r="B174" s="108" t="s">
        <v>761</v>
      </c>
      <c r="C174" s="108" t="s">
        <v>7</v>
      </c>
      <c r="D174" s="116">
        <v>0</v>
      </c>
      <c r="E174" s="116">
        <v>0</v>
      </c>
      <c r="F174" s="116">
        <v>0</v>
      </c>
      <c r="G174" s="116">
        <v>1</v>
      </c>
      <c r="H174" s="116">
        <v>10</v>
      </c>
    </row>
    <row r="175" spans="1:8" ht="15">
      <c r="A175" s="109">
        <v>171</v>
      </c>
      <c r="B175" s="108" t="s">
        <v>706</v>
      </c>
      <c r="C175" s="108" t="s">
        <v>7</v>
      </c>
      <c r="D175" s="116">
        <v>1</v>
      </c>
      <c r="E175" s="116">
        <v>14.5</v>
      </c>
      <c r="F175" s="116">
        <v>0</v>
      </c>
      <c r="G175" s="116">
        <v>0</v>
      </c>
      <c r="H175" s="116">
        <v>0</v>
      </c>
    </row>
    <row r="176" spans="1:8" ht="15">
      <c r="A176" s="109">
        <v>172</v>
      </c>
      <c r="B176" s="108" t="s">
        <v>491</v>
      </c>
      <c r="C176" s="108" t="s">
        <v>7</v>
      </c>
      <c r="D176" s="116">
        <v>0</v>
      </c>
      <c r="E176" s="116">
        <v>0</v>
      </c>
      <c r="F176" s="116">
        <v>0</v>
      </c>
      <c r="G176" s="116">
        <v>1</v>
      </c>
      <c r="H176" s="116">
        <v>8</v>
      </c>
    </row>
    <row r="177" spans="1:8" ht="15">
      <c r="A177" s="109">
        <v>173</v>
      </c>
      <c r="B177" s="108" t="s">
        <v>492</v>
      </c>
      <c r="C177" s="108" t="s">
        <v>6</v>
      </c>
      <c r="D177" s="116">
        <v>6</v>
      </c>
      <c r="E177" s="116">
        <v>130</v>
      </c>
      <c r="F177" s="116">
        <v>0</v>
      </c>
      <c r="G177" s="116">
        <v>2</v>
      </c>
      <c r="H177" s="116">
        <v>15</v>
      </c>
    </row>
    <row r="178" spans="1:8" ht="15">
      <c r="A178" s="109">
        <v>174</v>
      </c>
      <c r="B178" s="108" t="s">
        <v>339</v>
      </c>
      <c r="C178" s="108" t="s">
        <v>6</v>
      </c>
      <c r="D178" s="116">
        <v>0</v>
      </c>
      <c r="E178" s="116">
        <v>0</v>
      </c>
      <c r="F178" s="116">
        <v>0</v>
      </c>
      <c r="G178" s="116">
        <v>1</v>
      </c>
      <c r="H178" s="116">
        <v>100</v>
      </c>
    </row>
    <row r="179" spans="1:8" ht="15">
      <c r="A179" s="109">
        <v>175</v>
      </c>
      <c r="B179" s="108" t="s">
        <v>493</v>
      </c>
      <c r="C179" s="108" t="s">
        <v>10</v>
      </c>
      <c r="D179" s="116">
        <v>7</v>
      </c>
      <c r="E179" s="116">
        <v>184.4</v>
      </c>
      <c r="F179" s="116">
        <v>1</v>
      </c>
      <c r="G179" s="116">
        <v>9</v>
      </c>
      <c r="H179" s="116">
        <v>212</v>
      </c>
    </row>
    <row r="180" spans="1:8" ht="15">
      <c r="A180" s="109">
        <v>176</v>
      </c>
      <c r="B180" s="108" t="s">
        <v>494</v>
      </c>
      <c r="C180" s="108" t="s">
        <v>7</v>
      </c>
      <c r="D180" s="116">
        <v>1</v>
      </c>
      <c r="E180" s="116">
        <v>5</v>
      </c>
      <c r="F180" s="116">
        <v>0</v>
      </c>
      <c r="G180" s="116">
        <v>1</v>
      </c>
      <c r="H180" s="116">
        <v>7</v>
      </c>
    </row>
    <row r="181" spans="1:8" ht="15">
      <c r="A181" s="109">
        <v>177</v>
      </c>
      <c r="B181" s="108" t="s">
        <v>495</v>
      </c>
      <c r="C181" s="108" t="s">
        <v>6</v>
      </c>
      <c r="D181" s="116">
        <v>4</v>
      </c>
      <c r="E181" s="116">
        <v>51</v>
      </c>
      <c r="F181" s="116">
        <v>1</v>
      </c>
      <c r="G181" s="116">
        <v>0</v>
      </c>
      <c r="H181" s="116">
        <v>0</v>
      </c>
    </row>
    <row r="182" spans="1:8" ht="15">
      <c r="A182" s="109">
        <v>178</v>
      </c>
      <c r="B182" s="108" t="s">
        <v>496</v>
      </c>
      <c r="C182" s="108" t="s">
        <v>6</v>
      </c>
      <c r="D182" s="116">
        <v>11</v>
      </c>
      <c r="E182" s="116">
        <v>605.56</v>
      </c>
      <c r="F182" s="116">
        <v>3</v>
      </c>
      <c r="G182" s="116">
        <v>1</v>
      </c>
      <c r="H182" s="116">
        <v>5</v>
      </c>
    </row>
    <row r="183" spans="1:8" ht="15">
      <c r="A183" s="109">
        <v>179</v>
      </c>
      <c r="B183" s="108" t="s">
        <v>497</v>
      </c>
      <c r="C183" s="108" t="s">
        <v>5</v>
      </c>
      <c r="D183" s="116">
        <v>1</v>
      </c>
      <c r="E183" s="116">
        <v>20</v>
      </c>
      <c r="F183" s="116">
        <v>0</v>
      </c>
      <c r="G183" s="116">
        <v>0</v>
      </c>
      <c r="H183" s="116">
        <v>0</v>
      </c>
    </row>
    <row r="184" spans="1:8" ht="15">
      <c r="A184" s="109">
        <v>180</v>
      </c>
      <c r="B184" s="108" t="s">
        <v>720</v>
      </c>
      <c r="C184" s="108" t="s">
        <v>10</v>
      </c>
      <c r="D184" s="116">
        <v>0</v>
      </c>
      <c r="E184" s="116">
        <v>0</v>
      </c>
      <c r="F184" s="116">
        <v>0</v>
      </c>
      <c r="G184" s="116">
        <v>3</v>
      </c>
      <c r="H184" s="116">
        <v>32</v>
      </c>
    </row>
    <row r="185" spans="1:8" ht="15">
      <c r="A185" s="109">
        <v>181</v>
      </c>
      <c r="B185" s="108" t="s">
        <v>763</v>
      </c>
      <c r="C185" s="108"/>
      <c r="D185" s="116">
        <v>1</v>
      </c>
      <c r="E185" s="116">
        <v>250</v>
      </c>
      <c r="F185" s="116">
        <v>0</v>
      </c>
      <c r="G185" s="116">
        <v>0</v>
      </c>
      <c r="H185" s="116">
        <v>0</v>
      </c>
    </row>
    <row r="186" spans="1:8" ht="15">
      <c r="A186" s="109">
        <v>182</v>
      </c>
      <c r="B186" s="108" t="s">
        <v>498</v>
      </c>
      <c r="C186" s="108" t="s">
        <v>7</v>
      </c>
      <c r="D186" s="116">
        <v>5</v>
      </c>
      <c r="E186" s="116">
        <v>68</v>
      </c>
      <c r="F186" s="116">
        <v>0</v>
      </c>
      <c r="G186" s="116">
        <v>1</v>
      </c>
      <c r="H186" s="116">
        <v>6</v>
      </c>
    </row>
    <row r="187" spans="1:8" ht="15">
      <c r="A187" s="109">
        <v>183</v>
      </c>
      <c r="B187" s="108" t="s">
        <v>499</v>
      </c>
      <c r="C187" s="108" t="s">
        <v>6</v>
      </c>
      <c r="D187" s="116">
        <v>7</v>
      </c>
      <c r="E187" s="116">
        <v>328.6</v>
      </c>
      <c r="F187" s="116">
        <v>1</v>
      </c>
      <c r="G187" s="116">
        <v>3</v>
      </c>
      <c r="H187" s="116">
        <v>18.8</v>
      </c>
    </row>
    <row r="188" spans="1:8" ht="15">
      <c r="A188" s="109">
        <v>184</v>
      </c>
      <c r="B188" s="108" t="s">
        <v>500</v>
      </c>
      <c r="C188" s="108" t="s">
        <v>501</v>
      </c>
      <c r="D188" s="116">
        <v>2</v>
      </c>
      <c r="E188" s="116">
        <v>100</v>
      </c>
      <c r="F188" s="116">
        <v>0</v>
      </c>
      <c r="G188" s="116">
        <v>0</v>
      </c>
      <c r="H188" s="116">
        <v>0</v>
      </c>
    </row>
    <row r="189" spans="1:8" ht="15">
      <c r="A189" s="109">
        <v>185</v>
      </c>
      <c r="B189" s="108" t="s">
        <v>583</v>
      </c>
      <c r="C189" s="108" t="s">
        <v>7</v>
      </c>
      <c r="D189" s="116">
        <v>3</v>
      </c>
      <c r="E189" s="116">
        <v>36</v>
      </c>
      <c r="F189" s="116">
        <v>0</v>
      </c>
      <c r="G189" s="116">
        <v>0</v>
      </c>
      <c r="H189" s="116">
        <v>0</v>
      </c>
    </row>
    <row r="190" spans="1:8" ht="15">
      <c r="A190" s="109">
        <v>186</v>
      </c>
      <c r="B190" s="108" t="s">
        <v>133</v>
      </c>
      <c r="C190" s="108" t="s">
        <v>10</v>
      </c>
      <c r="D190" s="116">
        <v>14</v>
      </c>
      <c r="E190" s="116">
        <v>15.200000000000005</v>
      </c>
      <c r="F190" s="116">
        <v>0</v>
      </c>
      <c r="G190" s="116">
        <v>2</v>
      </c>
      <c r="H190" s="116">
        <v>22</v>
      </c>
    </row>
    <row r="191" spans="1:8" ht="15">
      <c r="A191" s="109">
        <v>187</v>
      </c>
      <c r="B191" s="108" t="s">
        <v>768</v>
      </c>
      <c r="C191" s="108" t="s">
        <v>8</v>
      </c>
      <c r="D191" s="116">
        <v>1</v>
      </c>
      <c r="E191" s="116">
        <v>30</v>
      </c>
      <c r="F191" s="116">
        <v>0</v>
      </c>
      <c r="G191" s="116">
        <v>0</v>
      </c>
      <c r="H191" s="116">
        <v>0</v>
      </c>
    </row>
    <row r="192" spans="1:8" ht="15">
      <c r="A192" s="109">
        <v>188</v>
      </c>
      <c r="B192" s="108" t="s">
        <v>773</v>
      </c>
      <c r="C192" s="108" t="s">
        <v>6</v>
      </c>
      <c r="D192" s="116">
        <v>2</v>
      </c>
      <c r="E192" s="116">
        <v>25.5</v>
      </c>
      <c r="F192" s="116">
        <v>0</v>
      </c>
      <c r="G192" s="116">
        <v>0</v>
      </c>
      <c r="H192" s="116">
        <v>0</v>
      </c>
    </row>
    <row r="193" spans="1:8" ht="15">
      <c r="A193" s="109">
        <v>189</v>
      </c>
      <c r="B193" s="108" t="s">
        <v>718</v>
      </c>
      <c r="C193" s="108" t="s">
        <v>7</v>
      </c>
      <c r="D193" s="116">
        <v>1</v>
      </c>
      <c r="E193" s="116">
        <v>5</v>
      </c>
      <c r="F193" s="116">
        <v>0</v>
      </c>
      <c r="G193" s="116">
        <v>1</v>
      </c>
      <c r="H193" s="116">
        <v>4</v>
      </c>
    </row>
    <row r="194" spans="1:8" ht="15">
      <c r="A194" s="109">
        <v>190</v>
      </c>
      <c r="B194" s="108" t="s">
        <v>684</v>
      </c>
      <c r="C194" s="108" t="s">
        <v>8</v>
      </c>
      <c r="D194" s="116">
        <v>1</v>
      </c>
      <c r="E194" s="116">
        <v>15</v>
      </c>
      <c r="F194" s="116">
        <v>0</v>
      </c>
      <c r="G194" s="116">
        <v>0</v>
      </c>
      <c r="H194" s="116">
        <v>0</v>
      </c>
    </row>
    <row r="195" spans="1:8" ht="15">
      <c r="A195" s="109">
        <v>191</v>
      </c>
      <c r="B195" s="108" t="s">
        <v>502</v>
      </c>
      <c r="C195" s="108" t="s">
        <v>6</v>
      </c>
      <c r="D195" s="116">
        <v>0</v>
      </c>
      <c r="E195" s="116">
        <v>0</v>
      </c>
      <c r="F195" s="116">
        <v>0</v>
      </c>
      <c r="G195" s="116">
        <v>3</v>
      </c>
      <c r="H195" s="116">
        <v>90</v>
      </c>
    </row>
    <row r="196" spans="1:8" ht="15">
      <c r="A196" s="109">
        <v>192</v>
      </c>
      <c r="B196" s="108" t="s">
        <v>504</v>
      </c>
      <c r="C196" s="108" t="s">
        <v>505</v>
      </c>
      <c r="D196" s="116">
        <v>12</v>
      </c>
      <c r="E196" s="116">
        <v>1232.1159999999998</v>
      </c>
      <c r="F196" s="116">
        <v>1</v>
      </c>
      <c r="G196" s="116">
        <v>11</v>
      </c>
      <c r="H196" s="116">
        <v>347</v>
      </c>
    </row>
    <row r="197" spans="1:8" ht="15">
      <c r="A197" s="109">
        <v>193</v>
      </c>
      <c r="B197" s="108" t="s">
        <v>506</v>
      </c>
      <c r="C197" s="108" t="s">
        <v>6</v>
      </c>
      <c r="D197" s="116">
        <v>13</v>
      </c>
      <c r="E197" s="116">
        <v>99.09799999999997</v>
      </c>
      <c r="F197" s="116">
        <v>2</v>
      </c>
      <c r="G197" s="116">
        <v>1</v>
      </c>
      <c r="H197" s="116">
        <v>6</v>
      </c>
    </row>
    <row r="198" spans="1:8" ht="15">
      <c r="A198" s="109">
        <v>194</v>
      </c>
      <c r="B198" s="108" t="s">
        <v>507</v>
      </c>
      <c r="C198" s="108" t="s">
        <v>7</v>
      </c>
      <c r="D198" s="116">
        <v>1</v>
      </c>
      <c r="E198" s="116">
        <v>15</v>
      </c>
      <c r="F198" s="116">
        <v>0</v>
      </c>
      <c r="G198" s="116">
        <v>0</v>
      </c>
      <c r="H198" s="116">
        <v>0</v>
      </c>
    </row>
    <row r="199" spans="1:8" ht="15">
      <c r="A199" s="109">
        <v>195</v>
      </c>
      <c r="B199" s="108" t="s">
        <v>656</v>
      </c>
      <c r="C199" s="108" t="s">
        <v>10</v>
      </c>
      <c r="D199" s="116">
        <v>1</v>
      </c>
      <c r="E199" s="116">
        <v>50</v>
      </c>
      <c r="F199" s="116">
        <v>1</v>
      </c>
      <c r="G199" s="116">
        <v>0</v>
      </c>
      <c r="H199" s="116">
        <v>0</v>
      </c>
    </row>
    <row r="200" spans="1:8" ht="15">
      <c r="A200" s="109">
        <v>196</v>
      </c>
      <c r="B200" s="108" t="s">
        <v>508</v>
      </c>
      <c r="C200" s="108" t="s">
        <v>10</v>
      </c>
      <c r="D200" s="116">
        <v>1</v>
      </c>
      <c r="E200" s="116">
        <v>40</v>
      </c>
      <c r="F200" s="116">
        <v>1</v>
      </c>
      <c r="G200" s="116">
        <v>2</v>
      </c>
      <c r="H200" s="116">
        <v>10</v>
      </c>
    </row>
    <row r="201" spans="1:8" ht="15">
      <c r="A201" s="109">
        <v>197</v>
      </c>
      <c r="B201" s="108" t="s">
        <v>509</v>
      </c>
      <c r="C201" s="108" t="s">
        <v>6</v>
      </c>
      <c r="D201" s="116">
        <v>3</v>
      </c>
      <c r="E201" s="116">
        <v>186.6</v>
      </c>
      <c r="F201" s="116">
        <v>1</v>
      </c>
      <c r="G201" s="116">
        <v>2</v>
      </c>
      <c r="H201" s="116">
        <v>25</v>
      </c>
    </row>
    <row r="202" spans="1:8" ht="15">
      <c r="A202" s="109">
        <v>198</v>
      </c>
      <c r="B202" s="108" t="s">
        <v>762</v>
      </c>
      <c r="C202" s="108" t="s">
        <v>7</v>
      </c>
      <c r="D202" s="116">
        <v>1</v>
      </c>
      <c r="E202" s="116">
        <v>1200</v>
      </c>
      <c r="F202" s="116">
        <v>1</v>
      </c>
      <c r="G202" s="116">
        <v>0</v>
      </c>
      <c r="H202" s="116">
        <v>0</v>
      </c>
    </row>
    <row r="203" spans="1:8" ht="15">
      <c r="A203" s="109">
        <v>199</v>
      </c>
      <c r="B203" s="108" t="s">
        <v>510</v>
      </c>
      <c r="C203" s="108" t="s">
        <v>7</v>
      </c>
      <c r="D203" s="116">
        <v>0</v>
      </c>
      <c r="E203" s="116">
        <v>0</v>
      </c>
      <c r="F203" s="116">
        <v>0</v>
      </c>
      <c r="G203" s="116">
        <v>1</v>
      </c>
      <c r="H203" s="116">
        <v>9</v>
      </c>
    </row>
    <row r="204" spans="1:8" ht="15">
      <c r="A204" s="109">
        <v>200</v>
      </c>
      <c r="B204" s="108" t="s">
        <v>511</v>
      </c>
      <c r="C204" s="108" t="s">
        <v>6</v>
      </c>
      <c r="D204" s="116">
        <v>17</v>
      </c>
      <c r="E204" s="116">
        <v>605</v>
      </c>
      <c r="F204" s="116">
        <v>8</v>
      </c>
      <c r="G204" s="116">
        <v>9</v>
      </c>
      <c r="H204" s="116">
        <v>1204</v>
      </c>
    </row>
    <row r="205" spans="1:8" ht="15">
      <c r="A205" s="109">
        <v>201</v>
      </c>
      <c r="B205" s="108" t="s">
        <v>727</v>
      </c>
      <c r="C205" s="108" t="s">
        <v>7</v>
      </c>
      <c r="D205" s="116">
        <v>0</v>
      </c>
      <c r="E205" s="116">
        <v>0</v>
      </c>
      <c r="F205" s="116">
        <v>0</v>
      </c>
      <c r="G205" s="116">
        <v>1</v>
      </c>
      <c r="H205" s="116">
        <v>10</v>
      </c>
    </row>
    <row r="206" spans="1:8" ht="15">
      <c r="A206" s="109">
        <v>202</v>
      </c>
      <c r="B206" s="108" t="s">
        <v>512</v>
      </c>
      <c r="C206" s="108" t="s">
        <v>7</v>
      </c>
      <c r="D206" s="116">
        <v>5</v>
      </c>
      <c r="E206" s="116">
        <v>23.5</v>
      </c>
      <c r="F206" s="116">
        <v>0</v>
      </c>
      <c r="G206" s="116">
        <v>3</v>
      </c>
      <c r="H206" s="116">
        <v>29</v>
      </c>
    </row>
    <row r="207" spans="1:8" ht="15">
      <c r="A207" s="109">
        <v>203</v>
      </c>
      <c r="B207" s="108" t="s">
        <v>513</v>
      </c>
      <c r="C207" s="108" t="s">
        <v>7</v>
      </c>
      <c r="D207" s="116">
        <v>0</v>
      </c>
      <c r="E207" s="116">
        <v>0</v>
      </c>
      <c r="F207" s="116">
        <v>0</v>
      </c>
      <c r="G207" s="116">
        <v>3</v>
      </c>
      <c r="H207" s="116">
        <v>26</v>
      </c>
    </row>
    <row r="208" spans="1:8" ht="15">
      <c r="A208" s="109">
        <v>204</v>
      </c>
      <c r="B208" s="108" t="s">
        <v>513</v>
      </c>
      <c r="C208" s="108" t="s">
        <v>7</v>
      </c>
      <c r="D208" s="116">
        <v>2</v>
      </c>
      <c r="E208" s="116">
        <v>30</v>
      </c>
      <c r="F208" s="116">
        <v>0</v>
      </c>
      <c r="G208" s="116">
        <v>0</v>
      </c>
      <c r="H208" s="116">
        <v>0</v>
      </c>
    </row>
    <row r="209" spans="1:8" ht="15">
      <c r="A209" s="109">
        <v>205</v>
      </c>
      <c r="B209" s="108" t="s">
        <v>770</v>
      </c>
      <c r="C209" s="108" t="s">
        <v>7</v>
      </c>
      <c r="D209" s="116">
        <v>1</v>
      </c>
      <c r="E209" s="116">
        <v>6</v>
      </c>
      <c r="F209" s="116">
        <v>0</v>
      </c>
      <c r="G209" s="116">
        <v>0</v>
      </c>
      <c r="H209" s="116">
        <v>0</v>
      </c>
    </row>
    <row r="210" spans="1:8" ht="15">
      <c r="A210" s="109">
        <v>206</v>
      </c>
      <c r="B210" s="108" t="s">
        <v>514</v>
      </c>
      <c r="C210" s="108" t="s">
        <v>8</v>
      </c>
      <c r="D210" s="116">
        <v>1</v>
      </c>
      <c r="E210" s="116">
        <v>2</v>
      </c>
      <c r="F210" s="116">
        <v>0</v>
      </c>
      <c r="G210" s="116">
        <v>0</v>
      </c>
      <c r="H210" s="116">
        <v>0</v>
      </c>
    </row>
    <row r="211" spans="1:8" ht="15">
      <c r="A211" s="109">
        <v>207</v>
      </c>
      <c r="B211" s="108" t="s">
        <v>700</v>
      </c>
      <c r="C211" s="108" t="s">
        <v>7</v>
      </c>
      <c r="D211" s="116">
        <v>1</v>
      </c>
      <c r="E211" s="116">
        <v>10</v>
      </c>
      <c r="F211" s="116">
        <v>5</v>
      </c>
      <c r="G211" s="116">
        <v>2</v>
      </c>
      <c r="H211" s="116">
        <v>16</v>
      </c>
    </row>
    <row r="212" spans="1:8" ht="15">
      <c r="A212" s="109">
        <v>208</v>
      </c>
      <c r="B212" s="108" t="s">
        <v>515</v>
      </c>
      <c r="C212" s="108" t="s">
        <v>5</v>
      </c>
      <c r="D212" s="116">
        <v>3</v>
      </c>
      <c r="E212" s="116">
        <v>25</v>
      </c>
      <c r="F212" s="116">
        <v>0</v>
      </c>
      <c r="G212" s="116">
        <v>4</v>
      </c>
      <c r="H212" s="116">
        <v>68</v>
      </c>
    </row>
    <row r="213" spans="1:8" ht="15">
      <c r="A213" s="109">
        <v>209</v>
      </c>
      <c r="B213" s="108" t="s">
        <v>518</v>
      </c>
      <c r="C213" s="108" t="s">
        <v>10</v>
      </c>
      <c r="D213" s="116">
        <v>1</v>
      </c>
      <c r="E213" s="116">
        <v>15</v>
      </c>
      <c r="F213" s="116">
        <v>1</v>
      </c>
      <c r="G213" s="116">
        <v>0</v>
      </c>
      <c r="H213" s="116">
        <v>0</v>
      </c>
    </row>
    <row r="214" spans="1:8" ht="15">
      <c r="A214" s="109">
        <v>210</v>
      </c>
      <c r="B214" s="108" t="s">
        <v>520</v>
      </c>
      <c r="C214" s="108" t="s">
        <v>7</v>
      </c>
      <c r="D214" s="116">
        <v>3</v>
      </c>
      <c r="E214" s="116">
        <v>45</v>
      </c>
      <c r="F214" s="116">
        <v>1</v>
      </c>
      <c r="G214" s="116">
        <v>4</v>
      </c>
      <c r="H214" s="116">
        <v>55</v>
      </c>
    </row>
    <row r="215" spans="1:8" ht="15">
      <c r="A215" s="109">
        <v>211</v>
      </c>
      <c r="B215" s="108" t="s">
        <v>521</v>
      </c>
      <c r="C215" s="108" t="s">
        <v>8</v>
      </c>
      <c r="D215" s="116">
        <v>7</v>
      </c>
      <c r="E215" s="116">
        <v>135</v>
      </c>
      <c r="F215" s="116">
        <v>0</v>
      </c>
      <c r="G215" s="116">
        <v>3</v>
      </c>
      <c r="H215" s="116">
        <v>36</v>
      </c>
    </row>
    <row r="216" spans="1:8" ht="15">
      <c r="A216" s="109">
        <v>212</v>
      </c>
      <c r="B216" s="108" t="s">
        <v>522</v>
      </c>
      <c r="C216" s="108" t="s">
        <v>7</v>
      </c>
      <c r="D216" s="116">
        <v>0</v>
      </c>
      <c r="E216" s="116">
        <v>0</v>
      </c>
      <c r="F216" s="116">
        <v>0</v>
      </c>
      <c r="G216" s="116">
        <v>1</v>
      </c>
      <c r="H216" s="116">
        <v>15</v>
      </c>
    </row>
    <row r="217" spans="1:8" ht="15">
      <c r="A217" s="109">
        <v>213</v>
      </c>
      <c r="B217" s="108" t="s">
        <v>523</v>
      </c>
      <c r="C217" s="108" t="s">
        <v>7</v>
      </c>
      <c r="D217" s="116">
        <v>4</v>
      </c>
      <c r="E217" s="116">
        <v>36</v>
      </c>
      <c r="F217" s="116">
        <v>3</v>
      </c>
      <c r="G217" s="116">
        <v>3</v>
      </c>
      <c r="H217" s="116">
        <v>18</v>
      </c>
    </row>
    <row r="218" spans="1:8" ht="15">
      <c r="A218" s="109">
        <v>214</v>
      </c>
      <c r="B218" s="108" t="s">
        <v>599</v>
      </c>
      <c r="C218" s="108" t="s">
        <v>7</v>
      </c>
      <c r="D218" s="116">
        <v>0</v>
      </c>
      <c r="E218" s="116">
        <v>0</v>
      </c>
      <c r="F218" s="116">
        <v>3</v>
      </c>
      <c r="G218" s="116">
        <v>0</v>
      </c>
      <c r="H218" s="116">
        <v>0</v>
      </c>
    </row>
    <row r="219" spans="1:8" ht="15">
      <c r="A219" s="109">
        <v>215</v>
      </c>
      <c r="B219" s="108" t="s">
        <v>525</v>
      </c>
      <c r="C219" s="108" t="s">
        <v>6</v>
      </c>
      <c r="D219" s="116">
        <v>158</v>
      </c>
      <c r="E219" s="116">
        <v>1811</v>
      </c>
      <c r="F219" s="116">
        <v>0</v>
      </c>
      <c r="G219" s="116">
        <v>19</v>
      </c>
      <c r="H219" s="116">
        <v>264</v>
      </c>
    </row>
    <row r="220" spans="1:8" ht="15">
      <c r="A220" s="109">
        <v>216</v>
      </c>
      <c r="B220" s="108" t="s">
        <v>526</v>
      </c>
      <c r="C220" s="108" t="s">
        <v>5</v>
      </c>
      <c r="D220" s="116">
        <v>4</v>
      </c>
      <c r="E220" s="116">
        <v>77.5</v>
      </c>
      <c r="F220" s="116">
        <v>0</v>
      </c>
      <c r="G220" s="116">
        <v>0</v>
      </c>
      <c r="H220" s="116">
        <v>0</v>
      </c>
    </row>
    <row r="221" spans="1:8" ht="15">
      <c r="A221" s="109">
        <v>217</v>
      </c>
      <c r="B221" s="108" t="s">
        <v>527</v>
      </c>
      <c r="C221" s="108" t="s">
        <v>7</v>
      </c>
      <c r="D221" s="116">
        <v>1</v>
      </c>
      <c r="E221" s="116">
        <v>8</v>
      </c>
      <c r="F221" s="116">
        <v>2</v>
      </c>
      <c r="G221" s="116">
        <v>0</v>
      </c>
      <c r="H221" s="116">
        <v>0</v>
      </c>
    </row>
    <row r="222" spans="1:8" ht="15">
      <c r="A222" s="109">
        <v>218</v>
      </c>
      <c r="B222" s="108" t="s">
        <v>582</v>
      </c>
      <c r="C222" s="108" t="s">
        <v>7</v>
      </c>
      <c r="D222" s="116">
        <v>6</v>
      </c>
      <c r="E222" s="116">
        <v>72</v>
      </c>
      <c r="F222" s="116">
        <v>0</v>
      </c>
      <c r="G222" s="116">
        <v>0</v>
      </c>
      <c r="H222" s="116">
        <v>0</v>
      </c>
    </row>
    <row r="223" spans="1:8" ht="15">
      <c r="A223" s="109">
        <v>219</v>
      </c>
      <c r="B223" s="108" t="s">
        <v>604</v>
      </c>
      <c r="C223" s="108" t="s">
        <v>7</v>
      </c>
      <c r="D223" s="116">
        <v>5</v>
      </c>
      <c r="E223" s="116">
        <v>35</v>
      </c>
      <c r="F223" s="116">
        <v>0</v>
      </c>
      <c r="G223" s="116">
        <v>0</v>
      </c>
      <c r="H223" s="116">
        <v>0</v>
      </c>
    </row>
    <row r="224" spans="1:8" ht="15">
      <c r="A224" s="109">
        <v>220</v>
      </c>
      <c r="B224" s="108" t="s">
        <v>586</v>
      </c>
      <c r="C224" s="108" t="s">
        <v>7</v>
      </c>
      <c r="D224" s="116">
        <v>2</v>
      </c>
      <c r="E224" s="116">
        <v>23</v>
      </c>
      <c r="F224" s="116">
        <v>0</v>
      </c>
      <c r="G224" s="116">
        <v>0</v>
      </c>
      <c r="H224" s="116">
        <v>0</v>
      </c>
    </row>
    <row r="225" spans="1:8" ht="15">
      <c r="A225" s="109">
        <v>221</v>
      </c>
      <c r="B225" s="108" t="s">
        <v>745</v>
      </c>
      <c r="C225" s="108" t="s">
        <v>7</v>
      </c>
      <c r="D225" s="116">
        <v>1</v>
      </c>
      <c r="E225" s="116">
        <v>9</v>
      </c>
      <c r="F225" s="116">
        <v>0</v>
      </c>
      <c r="G225" s="116">
        <v>0</v>
      </c>
      <c r="H225" s="116">
        <v>0</v>
      </c>
    </row>
    <row r="226" spans="1:8" ht="15">
      <c r="A226" s="109">
        <v>222</v>
      </c>
      <c r="B226" s="108" t="s">
        <v>528</v>
      </c>
      <c r="C226" s="108" t="s">
        <v>6</v>
      </c>
      <c r="D226" s="116">
        <v>3</v>
      </c>
      <c r="E226" s="116">
        <v>21</v>
      </c>
      <c r="F226" s="116">
        <v>0</v>
      </c>
      <c r="G226" s="116">
        <v>3</v>
      </c>
      <c r="H226" s="116">
        <v>26</v>
      </c>
    </row>
    <row r="227" spans="1:8" ht="15">
      <c r="A227" s="109">
        <v>223</v>
      </c>
      <c r="B227" s="108" t="s">
        <v>529</v>
      </c>
      <c r="C227" s="108" t="s">
        <v>8</v>
      </c>
      <c r="D227" s="116">
        <v>8</v>
      </c>
      <c r="E227" s="116">
        <v>305</v>
      </c>
      <c r="F227" s="116">
        <v>0</v>
      </c>
      <c r="G227" s="116">
        <v>1</v>
      </c>
      <c r="H227" s="116">
        <v>8</v>
      </c>
    </row>
    <row r="228" spans="1:8" ht="15">
      <c r="A228" s="109">
        <v>224</v>
      </c>
      <c r="B228" s="108" t="s">
        <v>593</v>
      </c>
      <c r="C228" s="108" t="s">
        <v>7</v>
      </c>
      <c r="D228" s="116">
        <v>1</v>
      </c>
      <c r="E228" s="116">
        <v>15</v>
      </c>
      <c r="F228" s="116">
        <v>0</v>
      </c>
      <c r="G228" s="116">
        <v>0</v>
      </c>
      <c r="H228" s="116">
        <v>0</v>
      </c>
    </row>
    <row r="229" spans="1:8" ht="15">
      <c r="A229" s="109">
        <v>225</v>
      </c>
      <c r="B229" s="108" t="s">
        <v>340</v>
      </c>
      <c r="C229" s="108" t="s">
        <v>7</v>
      </c>
      <c r="D229" s="116">
        <v>0</v>
      </c>
      <c r="E229" s="116">
        <v>0</v>
      </c>
      <c r="F229" s="116">
        <v>0</v>
      </c>
      <c r="G229" s="116">
        <v>1</v>
      </c>
      <c r="H229" s="116">
        <v>15</v>
      </c>
    </row>
    <row r="230" spans="1:8" ht="15">
      <c r="A230" s="109">
        <v>226</v>
      </c>
      <c r="B230" s="108" t="s">
        <v>530</v>
      </c>
      <c r="C230" s="108" t="s">
        <v>6</v>
      </c>
      <c r="D230" s="116">
        <v>3</v>
      </c>
      <c r="E230" s="116">
        <v>1802</v>
      </c>
      <c r="F230" s="116">
        <v>0</v>
      </c>
      <c r="G230" s="116">
        <v>0</v>
      </c>
      <c r="H230" s="116">
        <v>0</v>
      </c>
    </row>
    <row r="231" spans="1:8" ht="15">
      <c r="A231" s="109">
        <v>227</v>
      </c>
      <c r="B231" s="108" t="s">
        <v>531</v>
      </c>
      <c r="C231" s="108" t="s">
        <v>8</v>
      </c>
      <c r="D231" s="116">
        <v>5</v>
      </c>
      <c r="E231" s="116">
        <v>39</v>
      </c>
      <c r="F231" s="116">
        <v>0</v>
      </c>
      <c r="G231" s="116">
        <v>0</v>
      </c>
      <c r="H231" s="116">
        <v>0</v>
      </c>
    </row>
    <row r="232" spans="1:8" ht="15">
      <c r="A232" s="109">
        <v>228</v>
      </c>
      <c r="B232" s="108" t="s">
        <v>740</v>
      </c>
      <c r="C232" s="108" t="s">
        <v>7</v>
      </c>
      <c r="D232" s="116">
        <v>1</v>
      </c>
      <c r="E232" s="116">
        <v>6</v>
      </c>
      <c r="F232" s="116">
        <v>0</v>
      </c>
      <c r="G232" s="116">
        <v>0</v>
      </c>
      <c r="H232" s="116">
        <v>0</v>
      </c>
    </row>
    <row r="233" spans="1:8" ht="15">
      <c r="A233" s="109">
        <v>229</v>
      </c>
      <c r="B233" s="108" t="s">
        <v>658</v>
      </c>
      <c r="C233" s="108" t="s">
        <v>7</v>
      </c>
      <c r="D233" s="116">
        <v>0</v>
      </c>
      <c r="E233" s="116">
        <v>0</v>
      </c>
      <c r="F233" s="116">
        <v>0</v>
      </c>
      <c r="G233" s="116">
        <v>1</v>
      </c>
      <c r="H233" s="116">
        <v>15</v>
      </c>
    </row>
    <row r="234" spans="1:8" ht="15">
      <c r="A234" s="109">
        <v>230</v>
      </c>
      <c r="B234" s="108" t="s">
        <v>532</v>
      </c>
      <c r="C234" s="108" t="s">
        <v>7</v>
      </c>
      <c r="D234" s="116">
        <v>3</v>
      </c>
      <c r="E234" s="116">
        <v>27</v>
      </c>
      <c r="F234" s="116">
        <v>0</v>
      </c>
      <c r="G234" s="116">
        <v>0</v>
      </c>
      <c r="H234" s="116">
        <v>0</v>
      </c>
    </row>
    <row r="235" spans="1:8" ht="15">
      <c r="A235" s="109">
        <v>231</v>
      </c>
      <c r="B235" s="108" t="s">
        <v>723</v>
      </c>
      <c r="C235" s="108" t="s">
        <v>6</v>
      </c>
      <c r="D235" s="116">
        <v>1</v>
      </c>
      <c r="E235" s="116">
        <v>12</v>
      </c>
      <c r="F235" s="116">
        <v>0</v>
      </c>
      <c r="G235" s="116">
        <v>0</v>
      </c>
      <c r="H235" s="116">
        <v>0</v>
      </c>
    </row>
    <row r="236" spans="1:8" ht="15">
      <c r="A236" s="109">
        <v>232</v>
      </c>
      <c r="B236" s="108" t="s">
        <v>533</v>
      </c>
      <c r="C236" s="108" t="s">
        <v>10</v>
      </c>
      <c r="D236" s="116">
        <v>3</v>
      </c>
      <c r="E236" s="116">
        <v>142</v>
      </c>
      <c r="F236" s="116">
        <v>10</v>
      </c>
      <c r="G236" s="116">
        <v>0</v>
      </c>
      <c r="H236" s="116">
        <v>0</v>
      </c>
    </row>
    <row r="237" spans="1:8" ht="15">
      <c r="A237" s="109">
        <v>233</v>
      </c>
      <c r="B237" s="108" t="s">
        <v>534</v>
      </c>
      <c r="C237" s="108" t="s">
        <v>6</v>
      </c>
      <c r="D237" s="116">
        <v>2</v>
      </c>
      <c r="E237" s="116">
        <v>25</v>
      </c>
      <c r="F237" s="116">
        <v>0</v>
      </c>
      <c r="G237" s="116">
        <v>0</v>
      </c>
      <c r="H237" s="116">
        <v>0</v>
      </c>
    </row>
    <row r="238" spans="1:8" ht="15">
      <c r="A238" s="109">
        <v>234</v>
      </c>
      <c r="B238" s="108" t="s">
        <v>535</v>
      </c>
      <c r="C238" s="108" t="s">
        <v>7</v>
      </c>
      <c r="D238" s="116">
        <v>0</v>
      </c>
      <c r="E238" s="116">
        <v>0</v>
      </c>
      <c r="F238" s="116">
        <v>1</v>
      </c>
      <c r="G238" s="116">
        <v>0</v>
      </c>
      <c r="H238" s="116">
        <v>0</v>
      </c>
    </row>
    <row r="239" spans="1:8" ht="15">
      <c r="A239" s="109">
        <v>235</v>
      </c>
      <c r="B239" s="108" t="s">
        <v>772</v>
      </c>
      <c r="C239" s="108" t="s">
        <v>8</v>
      </c>
      <c r="D239" s="116">
        <v>3</v>
      </c>
      <c r="E239" s="116">
        <v>22</v>
      </c>
      <c r="F239" s="116">
        <v>0</v>
      </c>
      <c r="G239" s="116">
        <v>0</v>
      </c>
      <c r="H239" s="116">
        <v>0</v>
      </c>
    </row>
    <row r="240" spans="1:8" ht="15">
      <c r="A240" s="109">
        <v>236</v>
      </c>
      <c r="B240" s="108" t="s">
        <v>536</v>
      </c>
      <c r="C240" s="108" t="s">
        <v>8</v>
      </c>
      <c r="D240" s="116">
        <v>8</v>
      </c>
      <c r="E240" s="116">
        <v>58</v>
      </c>
      <c r="F240" s="116">
        <v>0</v>
      </c>
      <c r="G240" s="116">
        <v>2</v>
      </c>
      <c r="H240" s="116">
        <v>10</v>
      </c>
    </row>
    <row r="241" spans="1:8" ht="15">
      <c r="A241" s="109">
        <v>237</v>
      </c>
      <c r="B241" s="108" t="s">
        <v>596</v>
      </c>
      <c r="C241" s="108" t="s">
        <v>7</v>
      </c>
      <c r="D241" s="116">
        <v>0</v>
      </c>
      <c r="E241" s="116">
        <v>0</v>
      </c>
      <c r="F241" s="116">
        <v>3</v>
      </c>
      <c r="G241" s="116">
        <v>0</v>
      </c>
      <c r="H241" s="116">
        <v>0</v>
      </c>
    </row>
    <row r="242" spans="1:8" ht="15">
      <c r="A242" s="109">
        <v>238</v>
      </c>
      <c r="B242" s="108" t="s">
        <v>538</v>
      </c>
      <c r="C242" s="108" t="s">
        <v>11</v>
      </c>
      <c r="D242" s="116">
        <v>18</v>
      </c>
      <c r="E242" s="116">
        <v>173.1</v>
      </c>
      <c r="F242" s="116">
        <v>0</v>
      </c>
      <c r="G242" s="116">
        <v>9</v>
      </c>
      <c r="H242" s="116">
        <v>115</v>
      </c>
    </row>
    <row r="243" spans="1:8" ht="15">
      <c r="A243" s="109">
        <v>239</v>
      </c>
      <c r="B243" s="108" t="s">
        <v>342</v>
      </c>
      <c r="C243" s="108" t="s">
        <v>11</v>
      </c>
      <c r="D243" s="116">
        <v>8</v>
      </c>
      <c r="E243" s="116">
        <v>115</v>
      </c>
      <c r="F243" s="116">
        <v>1</v>
      </c>
      <c r="G243" s="116">
        <v>7</v>
      </c>
      <c r="H243" s="116">
        <v>95</v>
      </c>
    </row>
    <row r="244" spans="1:8" ht="15">
      <c r="A244" s="109">
        <v>240</v>
      </c>
      <c r="B244" s="108" t="s">
        <v>540</v>
      </c>
      <c r="C244" s="108" t="s">
        <v>7</v>
      </c>
      <c r="D244" s="116">
        <v>1</v>
      </c>
      <c r="E244" s="116">
        <v>5</v>
      </c>
      <c r="F244" s="116">
        <v>1</v>
      </c>
      <c r="G244" s="116">
        <v>3</v>
      </c>
      <c r="H244" s="116">
        <v>27</v>
      </c>
    </row>
    <row r="245" spans="1:8" ht="15">
      <c r="A245" s="109">
        <v>241</v>
      </c>
      <c r="B245" s="108" t="s">
        <v>543</v>
      </c>
      <c r="C245" s="108" t="s">
        <v>7</v>
      </c>
      <c r="D245" s="116">
        <v>0</v>
      </c>
      <c r="E245" s="116">
        <v>0</v>
      </c>
      <c r="F245" s="116">
        <v>0</v>
      </c>
      <c r="G245" s="116">
        <v>2</v>
      </c>
      <c r="H245" s="116">
        <v>11</v>
      </c>
    </row>
    <row r="246" spans="1:8" ht="15">
      <c r="A246" s="109">
        <v>242</v>
      </c>
      <c r="B246" s="108" t="s">
        <v>544</v>
      </c>
      <c r="C246" s="108" t="s">
        <v>7</v>
      </c>
      <c r="D246" s="116">
        <v>1</v>
      </c>
      <c r="E246" s="116">
        <v>9.5</v>
      </c>
      <c r="F246" s="116">
        <v>0</v>
      </c>
      <c r="G246" s="116">
        <v>4</v>
      </c>
      <c r="H246" s="116">
        <v>8.25</v>
      </c>
    </row>
    <row r="247" spans="1:8" ht="15">
      <c r="A247" s="109">
        <v>243</v>
      </c>
      <c r="B247" s="108" t="s">
        <v>545</v>
      </c>
      <c r="C247" s="108" t="s">
        <v>7</v>
      </c>
      <c r="D247" s="116">
        <v>28</v>
      </c>
      <c r="E247" s="116">
        <v>489</v>
      </c>
      <c r="F247" s="116">
        <v>4</v>
      </c>
      <c r="G247" s="116">
        <v>17</v>
      </c>
      <c r="H247" s="116">
        <v>230</v>
      </c>
    </row>
    <row r="248" spans="1:8" ht="15">
      <c r="A248" s="109">
        <v>244</v>
      </c>
      <c r="B248" s="108" t="s">
        <v>546</v>
      </c>
      <c r="C248" s="108" t="s">
        <v>8</v>
      </c>
      <c r="D248" s="116">
        <v>2</v>
      </c>
      <c r="E248" s="116">
        <v>27</v>
      </c>
      <c r="F248" s="116">
        <v>0</v>
      </c>
      <c r="G248" s="116">
        <v>2</v>
      </c>
      <c r="H248" s="116">
        <v>4</v>
      </c>
    </row>
    <row r="249" spans="1:8" ht="15">
      <c r="A249" s="109">
        <v>245</v>
      </c>
      <c r="B249" s="108" t="s">
        <v>547</v>
      </c>
      <c r="C249" s="108" t="s">
        <v>8</v>
      </c>
      <c r="D249" s="116">
        <v>5</v>
      </c>
      <c r="E249" s="116">
        <v>148</v>
      </c>
      <c r="F249" s="116">
        <v>0</v>
      </c>
      <c r="G249" s="116">
        <v>2</v>
      </c>
      <c r="H249" s="116">
        <v>23</v>
      </c>
    </row>
    <row r="250" spans="1:8" ht="15">
      <c r="A250" s="109">
        <v>246</v>
      </c>
      <c r="B250" s="108" t="s">
        <v>654</v>
      </c>
      <c r="C250" s="108" t="s">
        <v>7</v>
      </c>
      <c r="D250" s="116">
        <v>1</v>
      </c>
      <c r="E250" s="116">
        <v>15</v>
      </c>
      <c r="F250" s="116">
        <v>0</v>
      </c>
      <c r="G250" s="116">
        <v>0</v>
      </c>
      <c r="H250" s="116">
        <v>0</v>
      </c>
    </row>
    <row r="251" spans="1:8" ht="15">
      <c r="A251" s="109">
        <v>247</v>
      </c>
      <c r="B251" s="108" t="s">
        <v>548</v>
      </c>
      <c r="C251" s="108" t="s">
        <v>10</v>
      </c>
      <c r="D251" s="116">
        <v>4</v>
      </c>
      <c r="E251" s="116">
        <v>70</v>
      </c>
      <c r="F251" s="116">
        <v>2</v>
      </c>
      <c r="G251" s="116">
        <v>3</v>
      </c>
      <c r="H251" s="116">
        <v>185</v>
      </c>
    </row>
    <row r="252" spans="1:8" ht="15">
      <c r="A252" s="109">
        <v>248</v>
      </c>
      <c r="B252" s="108" t="s">
        <v>549</v>
      </c>
      <c r="C252" s="108" t="s">
        <v>6</v>
      </c>
      <c r="D252" s="116">
        <v>16</v>
      </c>
      <c r="E252" s="116">
        <v>1301</v>
      </c>
      <c r="F252" s="116">
        <v>2</v>
      </c>
      <c r="G252" s="116">
        <v>6</v>
      </c>
      <c r="H252" s="116">
        <v>374</v>
      </c>
    </row>
    <row r="253" spans="1:8" ht="15">
      <c r="A253" s="109">
        <v>249</v>
      </c>
      <c r="B253" s="108" t="s">
        <v>550</v>
      </c>
      <c r="C253" s="108" t="s">
        <v>6</v>
      </c>
      <c r="D253" s="116">
        <v>5</v>
      </c>
      <c r="E253" s="116">
        <v>75</v>
      </c>
      <c r="F253" s="116">
        <v>0</v>
      </c>
      <c r="G253" s="116">
        <v>4</v>
      </c>
      <c r="H253" s="116">
        <v>55</v>
      </c>
    </row>
    <row r="254" spans="1:8" ht="15">
      <c r="A254" s="109">
        <v>250</v>
      </c>
      <c r="B254" s="108" t="s">
        <v>703</v>
      </c>
      <c r="C254" s="108" t="s">
        <v>325</v>
      </c>
      <c r="D254" s="116">
        <v>0</v>
      </c>
      <c r="E254" s="116">
        <v>0</v>
      </c>
      <c r="F254" s="116">
        <v>0</v>
      </c>
      <c r="G254" s="116">
        <v>4</v>
      </c>
      <c r="H254" s="116">
        <v>27</v>
      </c>
    </row>
    <row r="255" spans="1:8" ht="15">
      <c r="A255" s="109">
        <v>251</v>
      </c>
      <c r="B255" s="108" t="s">
        <v>551</v>
      </c>
      <c r="C255" s="108" t="s">
        <v>7</v>
      </c>
      <c r="D255" s="116">
        <v>4</v>
      </c>
      <c r="E255" s="116">
        <v>50.8</v>
      </c>
      <c r="F255" s="116">
        <v>0</v>
      </c>
      <c r="G255" s="116">
        <v>2</v>
      </c>
      <c r="H255" s="116">
        <v>22.5</v>
      </c>
    </row>
    <row r="256" spans="1:8" ht="15">
      <c r="A256" s="109">
        <v>252</v>
      </c>
      <c r="B256" s="108" t="s">
        <v>552</v>
      </c>
      <c r="C256" s="108" t="s">
        <v>7</v>
      </c>
      <c r="D256" s="116">
        <v>1</v>
      </c>
      <c r="E256" s="116">
        <v>10</v>
      </c>
      <c r="F256" s="116">
        <v>2</v>
      </c>
      <c r="G256" s="116">
        <v>1</v>
      </c>
      <c r="H256" s="116">
        <v>5</v>
      </c>
    </row>
    <row r="257" spans="1:8" ht="15">
      <c r="A257" s="109">
        <v>253</v>
      </c>
      <c r="B257" s="108" t="s">
        <v>555</v>
      </c>
      <c r="C257" s="108" t="s">
        <v>10</v>
      </c>
      <c r="D257" s="116">
        <v>3</v>
      </c>
      <c r="E257" s="116">
        <v>92</v>
      </c>
      <c r="F257" s="116">
        <v>1</v>
      </c>
      <c r="G257" s="116">
        <v>13</v>
      </c>
      <c r="H257" s="116">
        <v>768</v>
      </c>
    </row>
    <row r="258" spans="1:8" ht="15">
      <c r="A258" s="109">
        <v>254</v>
      </c>
      <c r="B258" s="108" t="s">
        <v>557</v>
      </c>
      <c r="C258" s="108" t="s">
        <v>6</v>
      </c>
      <c r="D258" s="116">
        <v>5</v>
      </c>
      <c r="E258" s="116">
        <v>70</v>
      </c>
      <c r="F258" s="116">
        <v>0</v>
      </c>
      <c r="G258" s="116">
        <v>1</v>
      </c>
      <c r="H258" s="116">
        <v>5</v>
      </c>
    </row>
    <row r="259" spans="1:8" ht="15">
      <c r="A259" s="109">
        <v>255</v>
      </c>
      <c r="B259" s="108" t="s">
        <v>559</v>
      </c>
      <c r="C259" s="108" t="s">
        <v>7</v>
      </c>
      <c r="D259" s="116">
        <v>9</v>
      </c>
      <c r="E259" s="116">
        <v>120</v>
      </c>
      <c r="F259" s="116">
        <v>1</v>
      </c>
      <c r="G259" s="116">
        <v>17</v>
      </c>
      <c r="H259" s="116">
        <v>240</v>
      </c>
    </row>
    <row r="260" spans="1:8" ht="15">
      <c r="A260" s="109">
        <v>256</v>
      </c>
      <c r="B260" s="108" t="s">
        <v>560</v>
      </c>
      <c r="C260" s="108" t="s">
        <v>5</v>
      </c>
      <c r="D260" s="116">
        <v>0</v>
      </c>
      <c r="E260" s="116">
        <v>0</v>
      </c>
      <c r="F260" s="116">
        <v>0</v>
      </c>
      <c r="G260" s="116">
        <v>3</v>
      </c>
      <c r="H260" s="116">
        <v>24</v>
      </c>
    </row>
    <row r="261" spans="1:8" ht="15">
      <c r="A261" s="109">
        <v>257</v>
      </c>
      <c r="B261" s="108" t="s">
        <v>610</v>
      </c>
      <c r="C261" s="108" t="s">
        <v>6</v>
      </c>
      <c r="D261" s="116">
        <v>2</v>
      </c>
      <c r="E261" s="116">
        <v>66.5</v>
      </c>
      <c r="F261" s="116">
        <v>0</v>
      </c>
      <c r="G261" s="116">
        <v>0</v>
      </c>
      <c r="H261" s="116">
        <v>0</v>
      </c>
    </row>
    <row r="262" spans="1:8" ht="15">
      <c r="A262" s="109">
        <v>258</v>
      </c>
      <c r="B262" s="108" t="s">
        <v>655</v>
      </c>
      <c r="C262" s="108" t="s">
        <v>7</v>
      </c>
      <c r="D262" s="116">
        <v>0</v>
      </c>
      <c r="E262" s="116">
        <v>0</v>
      </c>
      <c r="F262" s="116">
        <v>0</v>
      </c>
      <c r="G262" s="116">
        <v>1</v>
      </c>
      <c r="H262" s="116">
        <v>10</v>
      </c>
    </row>
    <row r="263" spans="1:8" ht="15">
      <c r="A263" s="109">
        <v>259</v>
      </c>
      <c r="B263" s="108" t="s">
        <v>562</v>
      </c>
      <c r="C263" s="108" t="s">
        <v>7</v>
      </c>
      <c r="D263" s="116">
        <v>27</v>
      </c>
      <c r="E263" s="116">
        <v>421.5</v>
      </c>
      <c r="F263" s="116">
        <v>2</v>
      </c>
      <c r="G263" s="116">
        <v>18</v>
      </c>
      <c r="H263" s="116">
        <v>263</v>
      </c>
    </row>
    <row r="264" spans="1:8" ht="15">
      <c r="A264" s="109">
        <v>260</v>
      </c>
      <c r="B264" s="108" t="s">
        <v>563</v>
      </c>
      <c r="C264" s="108" t="s">
        <v>10</v>
      </c>
      <c r="D264" s="116">
        <v>29</v>
      </c>
      <c r="E264" s="116">
        <v>18.700000000000017</v>
      </c>
      <c r="F264" s="116">
        <v>1</v>
      </c>
      <c r="G264" s="116">
        <v>1</v>
      </c>
      <c r="H264" s="116">
        <v>10</v>
      </c>
    </row>
    <row r="265" spans="1:8" ht="15">
      <c r="A265" s="109">
        <v>261</v>
      </c>
      <c r="B265" s="108" t="s">
        <v>595</v>
      </c>
      <c r="C265" s="108" t="s">
        <v>7</v>
      </c>
      <c r="D265" s="116">
        <v>3</v>
      </c>
      <c r="E265" s="116">
        <v>78</v>
      </c>
      <c r="F265" s="116">
        <v>0</v>
      </c>
      <c r="G265" s="116">
        <v>0</v>
      </c>
      <c r="H265" s="116">
        <v>0</v>
      </c>
    </row>
    <row r="266" spans="1:8" ht="15">
      <c r="A266" s="109">
        <v>262</v>
      </c>
      <c r="B266" s="108" t="s">
        <v>564</v>
      </c>
      <c r="C266" s="108" t="s">
        <v>6</v>
      </c>
      <c r="D266" s="116">
        <v>5</v>
      </c>
      <c r="E266" s="116">
        <v>53</v>
      </c>
      <c r="F266" s="116">
        <v>0</v>
      </c>
      <c r="G266" s="116">
        <v>1</v>
      </c>
      <c r="H266" s="116">
        <v>800</v>
      </c>
    </row>
    <row r="267" spans="1:8" ht="15">
      <c r="A267" s="109">
        <v>263</v>
      </c>
      <c r="B267" s="108" t="s">
        <v>577</v>
      </c>
      <c r="C267" s="108" t="s">
        <v>8</v>
      </c>
      <c r="D267" s="116">
        <v>1</v>
      </c>
      <c r="E267" s="116">
        <v>10</v>
      </c>
      <c r="F267" s="116">
        <v>0</v>
      </c>
      <c r="G267" s="116">
        <v>0</v>
      </c>
      <c r="H267" s="116">
        <v>0</v>
      </c>
    </row>
    <row r="268" spans="1:8" ht="15">
      <c r="A268" s="109">
        <v>264</v>
      </c>
      <c r="B268" s="108" t="s">
        <v>565</v>
      </c>
      <c r="C268" s="108" t="s">
        <v>9</v>
      </c>
      <c r="D268" s="116">
        <v>1</v>
      </c>
      <c r="E268" s="116">
        <v>15</v>
      </c>
      <c r="F268" s="116">
        <v>0</v>
      </c>
      <c r="G268" s="116">
        <v>0</v>
      </c>
      <c r="H268" s="116">
        <v>0</v>
      </c>
    </row>
    <row r="269" spans="1:8" ht="15">
      <c r="A269" s="109">
        <v>265</v>
      </c>
      <c r="B269" s="108" t="s">
        <v>675</v>
      </c>
      <c r="C269" s="108" t="s">
        <v>7</v>
      </c>
      <c r="D269" s="116">
        <v>2</v>
      </c>
      <c r="E269" s="116">
        <v>27</v>
      </c>
      <c r="F269" s="116">
        <v>0</v>
      </c>
      <c r="G269" s="116">
        <v>0</v>
      </c>
      <c r="H269" s="116">
        <v>0</v>
      </c>
    </row>
    <row r="270" spans="1:8" ht="15">
      <c r="A270" s="109">
        <v>266</v>
      </c>
      <c r="B270" s="108" t="s">
        <v>566</v>
      </c>
      <c r="C270" s="108" t="s">
        <v>5</v>
      </c>
      <c r="D270" s="116">
        <v>2</v>
      </c>
      <c r="E270" s="116">
        <v>16</v>
      </c>
      <c r="F270" s="116">
        <v>0</v>
      </c>
      <c r="G270" s="116">
        <v>0</v>
      </c>
      <c r="H270" s="116">
        <v>0</v>
      </c>
    </row>
    <row r="271" spans="1:8" ht="15">
      <c r="A271" s="109">
        <v>267</v>
      </c>
      <c r="B271" s="108" t="s">
        <v>567</v>
      </c>
      <c r="C271" s="108" t="s">
        <v>7</v>
      </c>
      <c r="D271" s="116">
        <v>1</v>
      </c>
      <c r="E271" s="116">
        <v>5</v>
      </c>
      <c r="F271" s="116">
        <v>0</v>
      </c>
      <c r="G271" s="116">
        <v>0</v>
      </c>
      <c r="H271" s="116">
        <v>0</v>
      </c>
    </row>
    <row r="272" spans="1:8" ht="15">
      <c r="A272" s="109">
        <v>268</v>
      </c>
      <c r="B272" s="108" t="s">
        <v>344</v>
      </c>
      <c r="C272" s="108" t="s">
        <v>6</v>
      </c>
      <c r="D272" s="116">
        <v>4</v>
      </c>
      <c r="E272" s="116">
        <v>565</v>
      </c>
      <c r="F272" s="116">
        <v>2</v>
      </c>
      <c r="G272" s="116">
        <v>0</v>
      </c>
      <c r="H272" s="116">
        <v>0</v>
      </c>
    </row>
    <row r="273" spans="1:8" ht="15">
      <c r="A273" s="109">
        <v>269</v>
      </c>
      <c r="B273" s="108" t="s">
        <v>569</v>
      </c>
      <c r="C273" s="108" t="s">
        <v>7</v>
      </c>
      <c r="D273" s="116">
        <v>7</v>
      </c>
      <c r="E273" s="116">
        <v>1092</v>
      </c>
      <c r="F273" s="116">
        <v>3</v>
      </c>
      <c r="G273" s="116">
        <v>3</v>
      </c>
      <c r="H273" s="116">
        <v>28</v>
      </c>
    </row>
    <row r="274" spans="1:8" s="119" customFormat="1" ht="66" customHeight="1">
      <c r="A274" s="163" t="s">
        <v>18</v>
      </c>
      <c r="B274" s="163"/>
      <c r="C274" s="163"/>
      <c r="D274" s="118">
        <f>SUM(D5:D273)</f>
        <v>1454</v>
      </c>
      <c r="E274" s="118">
        <f>SUM(E5:E273)</f>
        <v>83942.41900000001</v>
      </c>
      <c r="F274" s="118">
        <f>SUM(F5:F273)</f>
        <v>233</v>
      </c>
      <c r="G274" s="118">
        <f>SUM(G5:G273)</f>
        <v>662</v>
      </c>
      <c r="H274" s="118">
        <f>SUM(H5:H273)</f>
        <v>29894.93</v>
      </c>
    </row>
    <row r="275" spans="4:8" ht="15">
      <c r="D275" s="120"/>
      <c r="E275" s="120"/>
      <c r="F275" s="120"/>
      <c r="G275" s="120"/>
      <c r="H275" s="120"/>
    </row>
    <row r="276" spans="4:8" ht="15">
      <c r="D276" s="117"/>
      <c r="E276" s="117"/>
      <c r="F276" s="120"/>
      <c r="G276" s="120"/>
      <c r="H276" s="120"/>
    </row>
    <row r="277" spans="4:8" ht="15">
      <c r="D277" s="120"/>
      <c r="E277" s="120"/>
      <c r="F277" s="120"/>
      <c r="G277" s="120"/>
      <c r="H277" s="120"/>
    </row>
  </sheetData>
  <sheetProtection/>
  <autoFilter ref="A4:H272"/>
  <mergeCells count="8">
    <mergeCell ref="A274:C274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2"/>
  <sheetViews>
    <sheetView zoomScalePageLayoutView="0" workbookViewId="0" topLeftCell="A154">
      <selection activeCell="A181" sqref="A181:H181"/>
    </sheetView>
  </sheetViews>
  <sheetFormatPr defaultColWidth="9.140625" defaultRowHeight="15"/>
  <cols>
    <col min="1" max="1" width="7.140625" style="101" customWidth="1"/>
    <col min="2" max="2" width="29.00390625" style="119" customWidth="1"/>
    <col min="3" max="3" width="19.00390625" style="119" customWidth="1"/>
    <col min="4" max="4" width="11.28125" style="119" customWidth="1"/>
    <col min="5" max="5" width="14.8515625" style="119" customWidth="1"/>
    <col min="6" max="6" width="14.28125" style="119" customWidth="1"/>
    <col min="7" max="7" width="14.57421875" style="119" customWidth="1"/>
    <col min="8" max="8" width="14.421875" style="119" customWidth="1"/>
    <col min="9" max="16384" width="9.140625" style="119" customWidth="1"/>
  </cols>
  <sheetData>
    <row r="1" spans="1:8" ht="94.5" customHeight="1">
      <c r="A1" s="152" t="s">
        <v>781</v>
      </c>
      <c r="B1" s="153"/>
      <c r="C1" s="153"/>
      <c r="D1" s="153"/>
      <c r="E1" s="154"/>
      <c r="F1" s="154"/>
      <c r="G1" s="155"/>
      <c r="H1" s="156"/>
    </row>
    <row r="2" spans="1:8" ht="15.75">
      <c r="A2" s="132" t="s">
        <v>0</v>
      </c>
      <c r="B2" s="132" t="s">
        <v>2</v>
      </c>
      <c r="C2" s="132" t="s">
        <v>3</v>
      </c>
      <c r="D2" s="136" t="s">
        <v>13</v>
      </c>
      <c r="E2" s="136"/>
      <c r="F2" s="132" t="s">
        <v>14</v>
      </c>
      <c r="G2" s="132" t="s">
        <v>15</v>
      </c>
      <c r="H2" s="132"/>
    </row>
    <row r="3" spans="1:8" ht="110.25">
      <c r="A3" s="132"/>
      <c r="B3" s="132"/>
      <c r="C3" s="132"/>
      <c r="D3" s="115" t="s">
        <v>1</v>
      </c>
      <c r="E3" s="115" t="s">
        <v>747</v>
      </c>
      <c r="F3" s="132"/>
      <c r="G3" s="115" t="s">
        <v>575</v>
      </c>
      <c r="H3" s="115" t="s">
        <v>748</v>
      </c>
    </row>
    <row r="4" spans="1:8" ht="14.25" customHeight="1">
      <c r="A4" s="100">
        <v>1</v>
      </c>
      <c r="B4" s="96">
        <v>2</v>
      </c>
      <c r="C4" s="96">
        <v>3</v>
      </c>
      <c r="D4" s="96">
        <v>4</v>
      </c>
      <c r="E4" s="96">
        <v>5</v>
      </c>
      <c r="F4" s="96">
        <v>6</v>
      </c>
      <c r="G4" s="96">
        <v>7</v>
      </c>
      <c r="H4" s="96">
        <v>8</v>
      </c>
    </row>
    <row r="5" spans="1:8" ht="15">
      <c r="A5" s="100">
        <v>1</v>
      </c>
      <c r="B5" s="96" t="s">
        <v>492</v>
      </c>
      <c r="C5" s="96" t="s">
        <v>6</v>
      </c>
      <c r="D5" s="96">
        <v>5</v>
      </c>
      <c r="E5" s="96">
        <v>125</v>
      </c>
      <c r="F5" s="96">
        <v>4</v>
      </c>
      <c r="G5" s="96">
        <v>2</v>
      </c>
      <c r="H5" s="96">
        <v>45</v>
      </c>
    </row>
    <row r="6" spans="1:8" ht="15">
      <c r="A6" s="100">
        <v>2</v>
      </c>
      <c r="B6" s="96" t="s">
        <v>378</v>
      </c>
      <c r="C6" s="96" t="s">
        <v>8</v>
      </c>
      <c r="D6" s="96">
        <v>4</v>
      </c>
      <c r="E6" s="96">
        <v>100</v>
      </c>
      <c r="F6" s="96">
        <v>0</v>
      </c>
      <c r="G6" s="96">
        <v>0</v>
      </c>
      <c r="H6" s="96">
        <v>0</v>
      </c>
    </row>
    <row r="7" spans="1:8" ht="15">
      <c r="A7" s="100">
        <v>3</v>
      </c>
      <c r="B7" s="96" t="s">
        <v>379</v>
      </c>
      <c r="C7" s="96" t="s">
        <v>8</v>
      </c>
      <c r="D7" s="96">
        <v>6</v>
      </c>
      <c r="E7" s="96">
        <v>53</v>
      </c>
      <c r="F7" s="96">
        <v>0</v>
      </c>
      <c r="G7" s="96">
        <v>0</v>
      </c>
      <c r="H7" s="96">
        <v>0</v>
      </c>
    </row>
    <row r="8" spans="1:8" ht="15">
      <c r="A8" s="100">
        <v>4</v>
      </c>
      <c r="B8" s="96" t="s">
        <v>606</v>
      </c>
      <c r="C8" s="96" t="s">
        <v>7</v>
      </c>
      <c r="D8" s="96">
        <v>1</v>
      </c>
      <c r="E8" s="96">
        <v>7</v>
      </c>
      <c r="F8" s="96">
        <v>0</v>
      </c>
      <c r="G8" s="96">
        <v>0</v>
      </c>
      <c r="H8" s="96">
        <v>0</v>
      </c>
    </row>
    <row r="9" spans="1:8" ht="15">
      <c r="A9" s="100">
        <v>5</v>
      </c>
      <c r="B9" s="96" t="s">
        <v>380</v>
      </c>
      <c r="C9" s="96" t="s">
        <v>8</v>
      </c>
      <c r="D9" s="96">
        <v>3</v>
      </c>
      <c r="E9" s="96">
        <v>275.23</v>
      </c>
      <c r="F9" s="96">
        <v>0</v>
      </c>
      <c r="G9" s="96">
        <v>0</v>
      </c>
      <c r="H9" s="96">
        <v>0</v>
      </c>
    </row>
    <row r="10" spans="1:8" ht="15">
      <c r="A10" s="100">
        <v>6</v>
      </c>
      <c r="B10" s="96" t="s">
        <v>327</v>
      </c>
      <c r="C10" s="96" t="s">
        <v>19</v>
      </c>
      <c r="D10" s="96">
        <v>1</v>
      </c>
      <c r="E10" s="96">
        <v>10</v>
      </c>
      <c r="F10" s="96">
        <v>0</v>
      </c>
      <c r="G10" s="96">
        <v>0</v>
      </c>
      <c r="H10" s="96">
        <v>0</v>
      </c>
    </row>
    <row r="11" spans="1:8" ht="15">
      <c r="A11" s="100">
        <v>7</v>
      </c>
      <c r="B11" s="96" t="s">
        <v>771</v>
      </c>
      <c r="C11" s="96" t="s">
        <v>7</v>
      </c>
      <c r="D11" s="96">
        <v>1</v>
      </c>
      <c r="E11" s="96">
        <v>15</v>
      </c>
      <c r="F11" s="96">
        <v>0</v>
      </c>
      <c r="G11" s="96">
        <v>0</v>
      </c>
      <c r="H11" s="96">
        <v>0</v>
      </c>
    </row>
    <row r="12" spans="1:8" ht="15">
      <c r="A12" s="100">
        <v>8</v>
      </c>
      <c r="B12" s="96" t="s">
        <v>383</v>
      </c>
      <c r="C12" s="96" t="s">
        <v>7</v>
      </c>
      <c r="D12" s="96">
        <v>2</v>
      </c>
      <c r="E12" s="96">
        <v>30</v>
      </c>
      <c r="F12" s="96">
        <v>0</v>
      </c>
      <c r="G12" s="96">
        <v>0</v>
      </c>
      <c r="H12" s="96">
        <v>0</v>
      </c>
    </row>
    <row r="13" spans="1:8" ht="15">
      <c r="A13" s="100">
        <v>9</v>
      </c>
      <c r="B13" s="96" t="s">
        <v>647</v>
      </c>
      <c r="C13" s="96" t="s">
        <v>5</v>
      </c>
      <c r="D13" s="96">
        <v>1</v>
      </c>
      <c r="E13" s="96">
        <v>250</v>
      </c>
      <c r="F13" s="96">
        <v>0</v>
      </c>
      <c r="G13" s="96">
        <v>0</v>
      </c>
      <c r="H13" s="96">
        <v>0</v>
      </c>
    </row>
    <row r="14" spans="1:8" ht="15">
      <c r="A14" s="100">
        <v>10</v>
      </c>
      <c r="B14" s="96" t="s">
        <v>385</v>
      </c>
      <c r="C14" s="96" t="s">
        <v>6</v>
      </c>
      <c r="D14" s="96">
        <v>10</v>
      </c>
      <c r="E14" s="96">
        <v>327.5</v>
      </c>
      <c r="F14" s="96">
        <v>0</v>
      </c>
      <c r="G14" s="96">
        <v>4</v>
      </c>
      <c r="H14" s="96">
        <v>271</v>
      </c>
    </row>
    <row r="15" spans="1:8" ht="15">
      <c r="A15" s="100">
        <v>11</v>
      </c>
      <c r="B15" s="96" t="s">
        <v>386</v>
      </c>
      <c r="C15" s="96" t="s">
        <v>7</v>
      </c>
      <c r="D15" s="96">
        <v>1</v>
      </c>
      <c r="E15" s="96">
        <v>7</v>
      </c>
      <c r="F15" s="96">
        <v>0</v>
      </c>
      <c r="G15" s="96">
        <v>0</v>
      </c>
      <c r="H15" s="96">
        <v>0</v>
      </c>
    </row>
    <row r="16" spans="1:8" ht="15">
      <c r="A16" s="100">
        <v>12</v>
      </c>
      <c r="B16" s="96" t="s">
        <v>387</v>
      </c>
      <c r="C16" s="96" t="s">
        <v>8</v>
      </c>
      <c r="D16" s="96">
        <v>2</v>
      </c>
      <c r="E16" s="96">
        <v>22</v>
      </c>
      <c r="F16" s="96">
        <v>0</v>
      </c>
      <c r="G16" s="96">
        <v>1</v>
      </c>
      <c r="H16" s="96">
        <v>45</v>
      </c>
    </row>
    <row r="17" spans="1:8" ht="15">
      <c r="A17" s="100">
        <v>13</v>
      </c>
      <c r="B17" s="96" t="s">
        <v>388</v>
      </c>
      <c r="C17" s="96" t="s">
        <v>7</v>
      </c>
      <c r="D17" s="96">
        <v>7</v>
      </c>
      <c r="E17" s="96">
        <v>350</v>
      </c>
      <c r="F17" s="96">
        <v>3</v>
      </c>
      <c r="G17" s="96">
        <v>6</v>
      </c>
      <c r="H17" s="96">
        <v>155</v>
      </c>
    </row>
    <row r="18" spans="1:8" ht="15">
      <c r="A18" s="100">
        <v>14</v>
      </c>
      <c r="B18" s="96" t="s">
        <v>328</v>
      </c>
      <c r="C18" s="96" t="s">
        <v>7</v>
      </c>
      <c r="D18" s="96">
        <v>1</v>
      </c>
      <c r="E18" s="96">
        <v>7</v>
      </c>
      <c r="F18" s="96">
        <v>0</v>
      </c>
      <c r="G18" s="96">
        <v>1</v>
      </c>
      <c r="H18" s="96">
        <v>60</v>
      </c>
    </row>
    <row r="19" spans="1:8" ht="15">
      <c r="A19" s="100">
        <v>15</v>
      </c>
      <c r="B19" s="96" t="s">
        <v>390</v>
      </c>
      <c r="C19" s="96" t="s">
        <v>7</v>
      </c>
      <c r="D19" s="96">
        <v>1</v>
      </c>
      <c r="E19" s="96">
        <v>0.015</v>
      </c>
      <c r="F19" s="96">
        <v>0</v>
      </c>
      <c r="G19" s="96">
        <v>4</v>
      </c>
      <c r="H19" s="96">
        <v>41</v>
      </c>
    </row>
    <row r="20" spans="1:8" ht="15">
      <c r="A20" s="100">
        <v>16</v>
      </c>
      <c r="B20" s="96" t="s">
        <v>648</v>
      </c>
      <c r="C20" s="96" t="s">
        <v>7</v>
      </c>
      <c r="D20" s="96">
        <v>1</v>
      </c>
      <c r="E20" s="96">
        <v>8</v>
      </c>
      <c r="F20" s="96">
        <v>0</v>
      </c>
      <c r="G20" s="96">
        <v>0</v>
      </c>
      <c r="H20" s="96">
        <v>0</v>
      </c>
    </row>
    <row r="21" spans="1:8" ht="15">
      <c r="A21" s="100">
        <v>17</v>
      </c>
      <c r="B21" s="96" t="s">
        <v>584</v>
      </c>
      <c r="C21" s="96" t="s">
        <v>6</v>
      </c>
      <c r="D21" s="96">
        <v>5</v>
      </c>
      <c r="E21" s="96">
        <v>75</v>
      </c>
      <c r="F21" s="96">
        <v>0</v>
      </c>
      <c r="G21" s="96">
        <v>3</v>
      </c>
      <c r="H21" s="96">
        <v>45</v>
      </c>
    </row>
    <row r="22" spans="1:8" ht="15">
      <c r="A22" s="100">
        <v>18</v>
      </c>
      <c r="B22" s="96" t="s">
        <v>600</v>
      </c>
      <c r="C22" s="96" t="s">
        <v>8</v>
      </c>
      <c r="D22" s="96">
        <v>6</v>
      </c>
      <c r="E22" s="96">
        <v>54</v>
      </c>
      <c r="F22" s="96">
        <v>0</v>
      </c>
      <c r="G22" s="96">
        <v>0</v>
      </c>
      <c r="H22" s="96">
        <v>0</v>
      </c>
    </row>
    <row r="23" spans="1:8" ht="15">
      <c r="A23" s="100">
        <v>19</v>
      </c>
      <c r="B23" s="96" t="s">
        <v>735</v>
      </c>
      <c r="C23" s="96" t="s">
        <v>8</v>
      </c>
      <c r="D23" s="96">
        <v>2</v>
      </c>
      <c r="E23" s="96">
        <v>434</v>
      </c>
      <c r="F23" s="96">
        <v>0</v>
      </c>
      <c r="G23" s="96">
        <v>0</v>
      </c>
      <c r="H23" s="96">
        <v>0</v>
      </c>
    </row>
    <row r="24" spans="1:8" ht="15">
      <c r="A24" s="100">
        <v>20</v>
      </c>
      <c r="B24" s="96" t="s">
        <v>392</v>
      </c>
      <c r="C24" s="96" t="s">
        <v>8</v>
      </c>
      <c r="D24" s="96">
        <v>4</v>
      </c>
      <c r="E24" s="96">
        <v>280</v>
      </c>
      <c r="F24" s="96">
        <v>3</v>
      </c>
      <c r="G24" s="96">
        <v>1</v>
      </c>
      <c r="H24" s="96">
        <v>15</v>
      </c>
    </row>
    <row r="25" spans="1:8" ht="15">
      <c r="A25" s="100">
        <v>21</v>
      </c>
      <c r="B25" s="96" t="s">
        <v>707</v>
      </c>
      <c r="C25" s="96" t="s">
        <v>7</v>
      </c>
      <c r="D25" s="96">
        <v>3</v>
      </c>
      <c r="E25" s="96">
        <v>50</v>
      </c>
      <c r="F25" s="96">
        <v>0</v>
      </c>
      <c r="G25" s="96">
        <v>0</v>
      </c>
      <c r="H25" s="96">
        <v>0</v>
      </c>
    </row>
    <row r="26" spans="1:8" ht="15">
      <c r="A26" s="100">
        <v>22</v>
      </c>
      <c r="B26" s="96" t="s">
        <v>397</v>
      </c>
      <c r="C26" s="96" t="s">
        <v>7</v>
      </c>
      <c r="D26" s="96">
        <v>2</v>
      </c>
      <c r="E26" s="96">
        <v>8</v>
      </c>
      <c r="F26" s="96">
        <v>2</v>
      </c>
      <c r="G26" s="96">
        <v>2</v>
      </c>
      <c r="H26" s="96">
        <v>30</v>
      </c>
    </row>
    <row r="27" spans="1:8" ht="15">
      <c r="A27" s="100">
        <v>23</v>
      </c>
      <c r="B27" s="96" t="s">
        <v>719</v>
      </c>
      <c r="C27" s="96" t="s">
        <v>7</v>
      </c>
      <c r="D27" s="96">
        <v>1</v>
      </c>
      <c r="E27" s="96">
        <v>15</v>
      </c>
      <c r="F27" s="96">
        <v>0</v>
      </c>
      <c r="G27" s="96">
        <v>0</v>
      </c>
      <c r="H27" s="96">
        <v>0</v>
      </c>
    </row>
    <row r="28" spans="1:8" ht="15">
      <c r="A28" s="100">
        <v>24</v>
      </c>
      <c r="B28" s="96" t="s">
        <v>666</v>
      </c>
      <c r="C28" s="96" t="s">
        <v>7</v>
      </c>
      <c r="D28" s="96">
        <v>1</v>
      </c>
      <c r="E28" s="96">
        <v>5</v>
      </c>
      <c r="F28" s="96">
        <v>0</v>
      </c>
      <c r="G28" s="96">
        <v>0</v>
      </c>
      <c r="H28" s="96">
        <v>0</v>
      </c>
    </row>
    <row r="29" spans="1:8" ht="15">
      <c r="A29" s="100">
        <v>25</v>
      </c>
      <c r="B29" s="96" t="s">
        <v>752</v>
      </c>
      <c r="C29" s="96" t="s">
        <v>7</v>
      </c>
      <c r="D29" s="96">
        <v>4</v>
      </c>
      <c r="E29" s="96">
        <v>10.5</v>
      </c>
      <c r="F29" s="96">
        <v>0</v>
      </c>
      <c r="G29" s="96">
        <v>2</v>
      </c>
      <c r="H29" s="96">
        <v>24</v>
      </c>
    </row>
    <row r="30" spans="1:8" ht="15">
      <c r="A30" s="100">
        <v>26</v>
      </c>
      <c r="B30" s="96" t="s">
        <v>399</v>
      </c>
      <c r="C30" s="96" t="s">
        <v>6</v>
      </c>
      <c r="D30" s="96">
        <v>17</v>
      </c>
      <c r="E30" s="96">
        <v>2257.38</v>
      </c>
      <c r="F30" s="96">
        <v>4</v>
      </c>
      <c r="G30" s="96">
        <v>1</v>
      </c>
      <c r="H30" s="96">
        <v>100</v>
      </c>
    </row>
    <row r="31" spans="1:8" ht="15">
      <c r="A31" s="100">
        <v>27</v>
      </c>
      <c r="B31" s="96" t="s">
        <v>592</v>
      </c>
      <c r="C31" s="96" t="s">
        <v>6</v>
      </c>
      <c r="D31" s="96">
        <v>11</v>
      </c>
      <c r="E31" s="96">
        <v>9673.3</v>
      </c>
      <c r="F31" s="96">
        <v>3</v>
      </c>
      <c r="G31" s="96">
        <v>1</v>
      </c>
      <c r="H31" s="96">
        <v>258</v>
      </c>
    </row>
    <row r="32" spans="1:8" ht="15">
      <c r="A32" s="100">
        <v>28</v>
      </c>
      <c r="B32" s="96" t="s">
        <v>330</v>
      </c>
      <c r="C32" s="96" t="s">
        <v>7</v>
      </c>
      <c r="D32" s="96">
        <v>5</v>
      </c>
      <c r="E32" s="96">
        <v>62</v>
      </c>
      <c r="F32" s="96">
        <v>0</v>
      </c>
      <c r="G32" s="96">
        <v>1</v>
      </c>
      <c r="H32" s="96">
        <v>15</v>
      </c>
    </row>
    <row r="33" spans="1:8" ht="15">
      <c r="A33" s="100">
        <v>29</v>
      </c>
      <c r="B33" s="96" t="s">
        <v>663</v>
      </c>
      <c r="C33" s="96" t="s">
        <v>7</v>
      </c>
      <c r="D33" s="96">
        <v>1</v>
      </c>
      <c r="E33" s="96">
        <v>15</v>
      </c>
      <c r="F33" s="96">
        <v>0</v>
      </c>
      <c r="G33" s="96">
        <v>2</v>
      </c>
      <c r="H33" s="96">
        <v>15</v>
      </c>
    </row>
    <row r="34" spans="1:8" ht="15">
      <c r="A34" s="100">
        <v>30</v>
      </c>
      <c r="B34" s="96" t="s">
        <v>400</v>
      </c>
      <c r="C34" s="96" t="s">
        <v>6</v>
      </c>
      <c r="D34" s="96">
        <v>3</v>
      </c>
      <c r="E34" s="96">
        <v>7.042</v>
      </c>
      <c r="F34" s="96">
        <v>0</v>
      </c>
      <c r="G34" s="96">
        <v>2</v>
      </c>
      <c r="H34" s="96">
        <v>20</v>
      </c>
    </row>
    <row r="35" spans="1:8" ht="15">
      <c r="A35" s="100">
        <v>31</v>
      </c>
      <c r="B35" s="96" t="s">
        <v>402</v>
      </c>
      <c r="C35" s="96" t="s">
        <v>7</v>
      </c>
      <c r="D35" s="96">
        <v>5</v>
      </c>
      <c r="E35" s="96">
        <v>367.6</v>
      </c>
      <c r="F35" s="96">
        <v>0</v>
      </c>
      <c r="G35" s="96">
        <v>2</v>
      </c>
      <c r="H35" s="96">
        <v>50</v>
      </c>
    </row>
    <row r="36" spans="1:8" ht="15">
      <c r="A36" s="100">
        <v>32</v>
      </c>
      <c r="B36" s="96" t="s">
        <v>403</v>
      </c>
      <c r="C36" s="96" t="s">
        <v>6</v>
      </c>
      <c r="D36" s="96">
        <v>3</v>
      </c>
      <c r="E36" s="96">
        <v>209</v>
      </c>
      <c r="F36" s="96">
        <v>6</v>
      </c>
      <c r="G36" s="96">
        <v>3</v>
      </c>
      <c r="H36" s="96">
        <v>900</v>
      </c>
    </row>
    <row r="37" spans="1:8" ht="15">
      <c r="A37" s="100">
        <v>33</v>
      </c>
      <c r="B37" s="96" t="s">
        <v>403</v>
      </c>
      <c r="C37" s="96" t="s">
        <v>5</v>
      </c>
      <c r="D37" s="96">
        <v>1</v>
      </c>
      <c r="E37" s="96">
        <v>90</v>
      </c>
      <c r="F37" s="96">
        <v>0</v>
      </c>
      <c r="G37" s="96">
        <v>0</v>
      </c>
      <c r="H37" s="96">
        <v>0</v>
      </c>
    </row>
    <row r="38" spans="1:8" ht="15">
      <c r="A38" s="100">
        <v>34</v>
      </c>
      <c r="B38" s="96" t="s">
        <v>403</v>
      </c>
      <c r="C38" s="96" t="s">
        <v>8</v>
      </c>
      <c r="D38" s="96">
        <v>14</v>
      </c>
      <c r="E38" s="96">
        <v>144.5</v>
      </c>
      <c r="F38" s="96">
        <v>0</v>
      </c>
      <c r="G38" s="96">
        <v>0</v>
      </c>
      <c r="H38" s="96">
        <v>0</v>
      </c>
    </row>
    <row r="39" spans="1:8" ht="15">
      <c r="A39" s="100">
        <v>35</v>
      </c>
      <c r="B39" s="96" t="s">
        <v>696</v>
      </c>
      <c r="C39" s="96" t="s">
        <v>9</v>
      </c>
      <c r="D39" s="96">
        <v>2</v>
      </c>
      <c r="E39" s="96">
        <v>8000</v>
      </c>
      <c r="F39" s="96">
        <v>0</v>
      </c>
      <c r="G39" s="96">
        <v>0</v>
      </c>
      <c r="H39" s="96">
        <v>0</v>
      </c>
    </row>
    <row r="40" spans="1:8" ht="15">
      <c r="A40" s="100">
        <v>36</v>
      </c>
      <c r="B40" s="96" t="s">
        <v>404</v>
      </c>
      <c r="C40" s="96" t="s">
        <v>7</v>
      </c>
      <c r="D40" s="96">
        <v>2</v>
      </c>
      <c r="E40" s="96">
        <v>15</v>
      </c>
      <c r="F40" s="96">
        <v>1</v>
      </c>
      <c r="G40" s="96">
        <v>12</v>
      </c>
      <c r="H40" s="96">
        <v>180</v>
      </c>
    </row>
    <row r="41" spans="1:8" ht="15">
      <c r="A41" s="100">
        <v>37</v>
      </c>
      <c r="B41" s="96" t="s">
        <v>406</v>
      </c>
      <c r="C41" s="96" t="s">
        <v>10</v>
      </c>
      <c r="D41" s="96">
        <v>7</v>
      </c>
      <c r="E41" s="96">
        <v>2071</v>
      </c>
      <c r="F41" s="96">
        <v>2</v>
      </c>
      <c r="G41" s="96">
        <v>2</v>
      </c>
      <c r="H41" s="96">
        <v>400</v>
      </c>
    </row>
    <row r="42" spans="1:8" ht="15">
      <c r="A42" s="100">
        <v>38</v>
      </c>
      <c r="B42" s="96" t="s">
        <v>406</v>
      </c>
      <c r="C42" s="96" t="s">
        <v>9</v>
      </c>
      <c r="D42" s="96">
        <v>22</v>
      </c>
      <c r="E42" s="96">
        <v>853.2</v>
      </c>
      <c r="F42" s="96">
        <v>6</v>
      </c>
      <c r="G42" s="96">
        <v>0</v>
      </c>
      <c r="H42" s="96">
        <v>0</v>
      </c>
    </row>
    <row r="43" spans="1:8" ht="15">
      <c r="A43" s="100">
        <v>39</v>
      </c>
      <c r="B43" s="96" t="s">
        <v>406</v>
      </c>
      <c r="C43" s="96" t="s">
        <v>6</v>
      </c>
      <c r="D43" s="96">
        <v>10</v>
      </c>
      <c r="E43" s="96">
        <v>6340</v>
      </c>
      <c r="F43" s="96">
        <v>0</v>
      </c>
      <c r="G43" s="96">
        <v>0</v>
      </c>
      <c r="H43" s="96">
        <v>0</v>
      </c>
    </row>
    <row r="44" spans="1:8" ht="15">
      <c r="A44" s="100">
        <v>40</v>
      </c>
      <c r="B44" s="96" t="s">
        <v>406</v>
      </c>
      <c r="C44" s="96" t="s">
        <v>6</v>
      </c>
      <c r="D44" s="96">
        <v>1</v>
      </c>
      <c r="E44" s="96">
        <v>120</v>
      </c>
      <c r="F44" s="96">
        <v>0</v>
      </c>
      <c r="G44" s="96">
        <v>0</v>
      </c>
      <c r="H44" s="96">
        <v>0</v>
      </c>
    </row>
    <row r="45" spans="1:8" ht="15">
      <c r="A45" s="100">
        <v>41</v>
      </c>
      <c r="B45" s="96" t="s">
        <v>410</v>
      </c>
      <c r="C45" s="96" t="s">
        <v>5</v>
      </c>
      <c r="D45" s="96">
        <v>5</v>
      </c>
      <c r="E45" s="96">
        <v>120</v>
      </c>
      <c r="F45" s="96">
        <v>0</v>
      </c>
      <c r="G45" s="96">
        <v>6</v>
      </c>
      <c r="H45" s="96">
        <v>95</v>
      </c>
    </row>
    <row r="46" spans="1:8" ht="15">
      <c r="A46" s="100">
        <v>42</v>
      </c>
      <c r="B46" s="96" t="s">
        <v>412</v>
      </c>
      <c r="C46" s="96" t="s">
        <v>7</v>
      </c>
      <c r="D46" s="96">
        <v>17</v>
      </c>
      <c r="E46" s="96">
        <v>1555</v>
      </c>
      <c r="F46" s="96">
        <v>24</v>
      </c>
      <c r="G46" s="96">
        <v>16</v>
      </c>
      <c r="H46" s="96">
        <v>240</v>
      </c>
    </row>
    <row r="47" spans="1:8" ht="15">
      <c r="A47" s="100">
        <v>43</v>
      </c>
      <c r="B47" s="96" t="s">
        <v>753</v>
      </c>
      <c r="C47" s="96" t="s">
        <v>7</v>
      </c>
      <c r="D47" s="96">
        <v>1</v>
      </c>
      <c r="E47" s="96">
        <v>55</v>
      </c>
      <c r="F47" s="96">
        <v>0</v>
      </c>
      <c r="G47" s="96">
        <v>3</v>
      </c>
      <c r="H47" s="96">
        <v>15</v>
      </c>
    </row>
    <row r="48" spans="1:8" ht="15">
      <c r="A48" s="100">
        <v>44</v>
      </c>
      <c r="B48" s="96" t="s">
        <v>415</v>
      </c>
      <c r="C48" s="96" t="s">
        <v>8</v>
      </c>
      <c r="D48" s="96">
        <v>4</v>
      </c>
      <c r="E48" s="96">
        <v>50</v>
      </c>
      <c r="F48" s="96">
        <v>1</v>
      </c>
      <c r="G48" s="96">
        <v>3</v>
      </c>
      <c r="H48" s="96">
        <v>145</v>
      </c>
    </row>
    <row r="49" spans="1:8" ht="15">
      <c r="A49" s="100">
        <v>45</v>
      </c>
      <c r="B49" s="96" t="s">
        <v>416</v>
      </c>
      <c r="C49" s="96" t="s">
        <v>8</v>
      </c>
      <c r="D49" s="96">
        <v>6</v>
      </c>
      <c r="E49" s="96">
        <v>589.9200000000001</v>
      </c>
      <c r="F49" s="96">
        <v>0</v>
      </c>
      <c r="G49" s="96">
        <v>6</v>
      </c>
      <c r="H49" s="96">
        <v>79</v>
      </c>
    </row>
    <row r="50" spans="1:8" ht="15">
      <c r="A50" s="100">
        <v>46</v>
      </c>
      <c r="B50" s="96" t="s">
        <v>417</v>
      </c>
      <c r="C50" s="96" t="s">
        <v>8</v>
      </c>
      <c r="D50" s="96">
        <v>6</v>
      </c>
      <c r="E50" s="96">
        <v>201</v>
      </c>
      <c r="F50" s="96">
        <v>0</v>
      </c>
      <c r="G50" s="96">
        <v>16</v>
      </c>
      <c r="H50" s="96">
        <v>680.5</v>
      </c>
    </row>
    <row r="51" spans="1:8" ht="15">
      <c r="A51" s="100">
        <v>47</v>
      </c>
      <c r="B51" s="96" t="s">
        <v>419</v>
      </c>
      <c r="C51" s="96" t="s">
        <v>6</v>
      </c>
      <c r="D51" s="96">
        <v>10</v>
      </c>
      <c r="E51" s="96">
        <v>1692.2</v>
      </c>
      <c r="F51" s="96">
        <v>4</v>
      </c>
      <c r="G51" s="96">
        <v>4</v>
      </c>
      <c r="H51" s="96">
        <v>220</v>
      </c>
    </row>
    <row r="52" spans="1:8" ht="15">
      <c r="A52" s="100">
        <v>48</v>
      </c>
      <c r="B52" s="96" t="s">
        <v>419</v>
      </c>
      <c r="C52" s="96" t="s">
        <v>6</v>
      </c>
      <c r="D52" s="96">
        <v>2</v>
      </c>
      <c r="E52" s="96">
        <v>25</v>
      </c>
      <c r="F52" s="96">
        <v>0</v>
      </c>
      <c r="G52" s="96">
        <v>0</v>
      </c>
      <c r="H52" s="96">
        <v>0</v>
      </c>
    </row>
    <row r="53" spans="1:8" ht="15">
      <c r="A53" s="100">
        <v>49</v>
      </c>
      <c r="B53" s="96" t="s">
        <v>607</v>
      </c>
      <c r="C53" s="96" t="s">
        <v>6</v>
      </c>
      <c r="D53" s="96">
        <v>1</v>
      </c>
      <c r="E53" s="96">
        <v>138</v>
      </c>
      <c r="F53" s="96">
        <v>0</v>
      </c>
      <c r="G53" s="96">
        <v>1</v>
      </c>
      <c r="H53" s="96">
        <v>15</v>
      </c>
    </row>
    <row r="54" spans="1:8" ht="15">
      <c r="A54" s="100">
        <v>50</v>
      </c>
      <c r="B54" s="96" t="s">
        <v>603</v>
      </c>
      <c r="C54" s="96" t="s">
        <v>8</v>
      </c>
      <c r="D54" s="96">
        <v>29</v>
      </c>
      <c r="E54" s="96">
        <v>88</v>
      </c>
      <c r="F54" s="96">
        <v>0</v>
      </c>
      <c r="G54" s="96">
        <v>6</v>
      </c>
      <c r="H54" s="96">
        <v>56</v>
      </c>
    </row>
    <row r="55" spans="1:8" ht="15">
      <c r="A55" s="100">
        <v>51</v>
      </c>
      <c r="B55" s="96" t="s">
        <v>422</v>
      </c>
      <c r="C55" s="96" t="s">
        <v>6</v>
      </c>
      <c r="D55" s="96">
        <v>7</v>
      </c>
      <c r="E55" s="96">
        <v>281.25</v>
      </c>
      <c r="F55" s="96">
        <v>0</v>
      </c>
      <c r="G55" s="96">
        <v>6</v>
      </c>
      <c r="H55" s="96">
        <v>185</v>
      </c>
    </row>
    <row r="56" spans="1:8" ht="15">
      <c r="A56" s="100">
        <v>52</v>
      </c>
      <c r="B56" s="96" t="s">
        <v>424</v>
      </c>
      <c r="C56" s="96" t="s">
        <v>7</v>
      </c>
      <c r="D56" s="96">
        <v>1</v>
      </c>
      <c r="E56" s="96">
        <v>30</v>
      </c>
      <c r="F56" s="96">
        <v>1</v>
      </c>
      <c r="G56" s="96">
        <v>1</v>
      </c>
      <c r="H56" s="96">
        <v>15</v>
      </c>
    </row>
    <row r="57" spans="1:8" ht="15">
      <c r="A57" s="100">
        <v>53</v>
      </c>
      <c r="B57" s="96" t="s">
        <v>425</v>
      </c>
      <c r="C57" s="96" t="s">
        <v>10</v>
      </c>
      <c r="D57" s="96">
        <v>7</v>
      </c>
      <c r="E57" s="96">
        <v>135</v>
      </c>
      <c r="F57" s="96">
        <v>2</v>
      </c>
      <c r="G57" s="96">
        <v>4</v>
      </c>
      <c r="H57" s="96">
        <v>41.5</v>
      </c>
    </row>
    <row r="58" spans="1:8" ht="15">
      <c r="A58" s="100">
        <v>54</v>
      </c>
      <c r="B58" s="96" t="s">
        <v>427</v>
      </c>
      <c r="C58" s="96" t="s">
        <v>10</v>
      </c>
      <c r="D58" s="96">
        <v>7</v>
      </c>
      <c r="E58" s="96">
        <v>391.4</v>
      </c>
      <c r="F58" s="96">
        <v>4</v>
      </c>
      <c r="G58" s="96">
        <v>2</v>
      </c>
      <c r="H58" s="96">
        <v>18</v>
      </c>
    </row>
    <row r="59" spans="1:8" ht="15">
      <c r="A59" s="100">
        <v>55</v>
      </c>
      <c r="B59" s="96" t="s">
        <v>428</v>
      </c>
      <c r="C59" s="96" t="s">
        <v>6</v>
      </c>
      <c r="D59" s="96">
        <v>9</v>
      </c>
      <c r="E59" s="96">
        <v>224</v>
      </c>
      <c r="F59" s="96">
        <v>0</v>
      </c>
      <c r="G59" s="96">
        <v>0</v>
      </c>
      <c r="H59" s="96">
        <v>0</v>
      </c>
    </row>
    <row r="60" spans="1:8" ht="15">
      <c r="A60" s="100">
        <v>56</v>
      </c>
      <c r="B60" s="96" t="s">
        <v>429</v>
      </c>
      <c r="C60" s="96" t="s">
        <v>7</v>
      </c>
      <c r="D60" s="96">
        <v>3</v>
      </c>
      <c r="E60" s="96">
        <v>45</v>
      </c>
      <c r="F60" s="96">
        <v>7</v>
      </c>
      <c r="G60" s="96">
        <v>4</v>
      </c>
      <c r="H60" s="96">
        <v>38</v>
      </c>
    </row>
    <row r="61" spans="1:8" ht="15">
      <c r="A61" s="100">
        <v>57</v>
      </c>
      <c r="B61" s="96" t="s">
        <v>430</v>
      </c>
      <c r="C61" s="96" t="s">
        <v>7</v>
      </c>
      <c r="D61" s="96">
        <v>3</v>
      </c>
      <c r="E61" s="96">
        <v>6.029999999999999</v>
      </c>
      <c r="F61" s="96">
        <v>0</v>
      </c>
      <c r="G61" s="96">
        <v>1</v>
      </c>
      <c r="H61" s="96">
        <v>15</v>
      </c>
    </row>
    <row r="62" spans="1:8" ht="15">
      <c r="A62" s="100">
        <v>58</v>
      </c>
      <c r="B62" s="96" t="s">
        <v>331</v>
      </c>
      <c r="C62" s="96" t="s">
        <v>7</v>
      </c>
      <c r="D62" s="96">
        <v>2</v>
      </c>
      <c r="E62" s="96">
        <v>29</v>
      </c>
      <c r="F62" s="96">
        <v>0</v>
      </c>
      <c r="G62" s="96">
        <v>5</v>
      </c>
      <c r="H62" s="96">
        <v>66</v>
      </c>
    </row>
    <row r="63" spans="1:8" ht="15">
      <c r="A63" s="100">
        <v>59</v>
      </c>
      <c r="B63" s="96" t="s">
        <v>432</v>
      </c>
      <c r="C63" s="96" t="s">
        <v>7</v>
      </c>
      <c r="D63" s="96">
        <v>12</v>
      </c>
      <c r="E63" s="96">
        <v>120.5</v>
      </c>
      <c r="F63" s="96">
        <v>1</v>
      </c>
      <c r="G63" s="96">
        <v>19</v>
      </c>
      <c r="H63" s="96">
        <v>164</v>
      </c>
    </row>
    <row r="64" spans="1:8" ht="15">
      <c r="A64" s="100">
        <v>60</v>
      </c>
      <c r="B64" s="96" t="s">
        <v>433</v>
      </c>
      <c r="C64" s="96" t="s">
        <v>5</v>
      </c>
      <c r="D64" s="96">
        <v>1</v>
      </c>
      <c r="E64" s="96">
        <v>123</v>
      </c>
      <c r="F64" s="96">
        <v>0</v>
      </c>
      <c r="G64" s="96">
        <v>0</v>
      </c>
      <c r="H64" s="96">
        <v>0</v>
      </c>
    </row>
    <row r="65" spans="1:8" ht="15">
      <c r="A65" s="100">
        <v>61</v>
      </c>
      <c r="B65" s="96" t="s">
        <v>435</v>
      </c>
      <c r="C65" s="96" t="s">
        <v>6</v>
      </c>
      <c r="D65" s="96">
        <v>4</v>
      </c>
      <c r="E65" s="96">
        <v>51</v>
      </c>
      <c r="F65" s="96">
        <v>0</v>
      </c>
      <c r="G65" s="96">
        <v>0</v>
      </c>
      <c r="H65" s="96">
        <v>0</v>
      </c>
    </row>
    <row r="66" spans="1:8" ht="15">
      <c r="A66" s="100">
        <v>62</v>
      </c>
      <c r="B66" s="96" t="s">
        <v>437</v>
      </c>
      <c r="C66" s="96" t="s">
        <v>7</v>
      </c>
      <c r="D66" s="96">
        <v>2</v>
      </c>
      <c r="E66" s="96">
        <v>27</v>
      </c>
      <c r="F66" s="96">
        <v>0</v>
      </c>
      <c r="G66" s="96">
        <v>0</v>
      </c>
      <c r="H66" s="96">
        <v>0</v>
      </c>
    </row>
    <row r="67" spans="1:8" ht="15">
      <c r="A67" s="100">
        <v>63</v>
      </c>
      <c r="B67" s="96" t="s">
        <v>673</v>
      </c>
      <c r="C67" s="96" t="s">
        <v>7</v>
      </c>
      <c r="D67" s="96">
        <v>1</v>
      </c>
      <c r="E67" s="96">
        <v>6</v>
      </c>
      <c r="F67" s="96">
        <v>0</v>
      </c>
      <c r="G67" s="96">
        <v>1</v>
      </c>
      <c r="H67" s="96">
        <v>15</v>
      </c>
    </row>
    <row r="68" spans="1:8" ht="15">
      <c r="A68" s="100">
        <v>64</v>
      </c>
      <c r="B68" s="96" t="s">
        <v>439</v>
      </c>
      <c r="C68" s="96" t="s">
        <v>8</v>
      </c>
      <c r="D68" s="96">
        <v>3</v>
      </c>
      <c r="E68" s="96">
        <v>777</v>
      </c>
      <c r="F68" s="96">
        <v>1</v>
      </c>
      <c r="G68" s="96">
        <v>4</v>
      </c>
      <c r="H68" s="96">
        <v>16</v>
      </c>
    </row>
    <row r="69" spans="1:8" ht="15">
      <c r="A69" s="100">
        <v>65</v>
      </c>
      <c r="B69" s="96" t="s">
        <v>670</v>
      </c>
      <c r="C69" s="96" t="s">
        <v>7</v>
      </c>
      <c r="D69" s="96">
        <v>4</v>
      </c>
      <c r="E69" s="96">
        <v>190</v>
      </c>
      <c r="F69" s="96">
        <v>0</v>
      </c>
      <c r="G69" s="96">
        <v>2</v>
      </c>
      <c r="H69" s="96">
        <v>214</v>
      </c>
    </row>
    <row r="70" spans="1:8" ht="15">
      <c r="A70" s="100">
        <v>66</v>
      </c>
      <c r="B70" s="96" t="s">
        <v>576</v>
      </c>
      <c r="C70" s="96" t="s">
        <v>7</v>
      </c>
      <c r="D70" s="96">
        <v>1</v>
      </c>
      <c r="E70" s="96">
        <v>30</v>
      </c>
      <c r="F70" s="96">
        <v>0</v>
      </c>
      <c r="G70" s="96">
        <v>0</v>
      </c>
      <c r="H70" s="96">
        <v>0</v>
      </c>
    </row>
    <row r="71" spans="1:8" ht="15">
      <c r="A71" s="100">
        <v>67</v>
      </c>
      <c r="B71" s="96" t="s">
        <v>449</v>
      </c>
      <c r="C71" s="96" t="s">
        <v>7</v>
      </c>
      <c r="D71" s="96">
        <v>4</v>
      </c>
      <c r="E71" s="96">
        <v>34</v>
      </c>
      <c r="F71" s="96">
        <v>1</v>
      </c>
      <c r="G71" s="96">
        <v>0</v>
      </c>
      <c r="H71" s="96">
        <v>0</v>
      </c>
    </row>
    <row r="72" spans="1:8" ht="15">
      <c r="A72" s="100">
        <v>68</v>
      </c>
      <c r="B72" s="96" t="s">
        <v>450</v>
      </c>
      <c r="C72" s="96" t="s">
        <v>7</v>
      </c>
      <c r="D72" s="96">
        <v>11</v>
      </c>
      <c r="E72" s="96">
        <v>160</v>
      </c>
      <c r="F72" s="96">
        <v>9</v>
      </c>
      <c r="G72" s="96">
        <v>4</v>
      </c>
      <c r="H72" s="96">
        <v>280</v>
      </c>
    </row>
    <row r="73" spans="1:8" ht="15">
      <c r="A73" s="100">
        <v>69</v>
      </c>
      <c r="B73" s="96" t="s">
        <v>451</v>
      </c>
      <c r="C73" s="96" t="s">
        <v>7</v>
      </c>
      <c r="D73" s="96">
        <v>1</v>
      </c>
      <c r="E73" s="96">
        <v>2</v>
      </c>
      <c r="F73" s="96">
        <v>0</v>
      </c>
      <c r="G73" s="96">
        <v>1</v>
      </c>
      <c r="H73" s="96">
        <v>15</v>
      </c>
    </row>
    <row r="74" spans="1:8" ht="15">
      <c r="A74" s="100">
        <v>70</v>
      </c>
      <c r="B74" s="96" t="s">
        <v>452</v>
      </c>
      <c r="C74" s="96" t="s">
        <v>7</v>
      </c>
      <c r="D74" s="96">
        <v>15</v>
      </c>
      <c r="E74" s="96">
        <v>1330.5</v>
      </c>
      <c r="F74" s="96">
        <v>0</v>
      </c>
      <c r="G74" s="96">
        <v>9</v>
      </c>
      <c r="H74" s="96">
        <v>158.9</v>
      </c>
    </row>
    <row r="75" spans="1:8" ht="15">
      <c r="A75" s="100">
        <v>71</v>
      </c>
      <c r="B75" s="96" t="s">
        <v>777</v>
      </c>
      <c r="C75" s="96" t="s">
        <v>10</v>
      </c>
      <c r="D75" s="96">
        <v>2</v>
      </c>
      <c r="E75" s="96">
        <v>149.6</v>
      </c>
      <c r="F75" s="96">
        <v>0</v>
      </c>
      <c r="G75" s="96">
        <v>0</v>
      </c>
      <c r="H75" s="96">
        <v>0</v>
      </c>
    </row>
    <row r="76" spans="1:8" ht="15">
      <c r="A76" s="100">
        <v>72</v>
      </c>
      <c r="B76" s="96" t="s">
        <v>96</v>
      </c>
      <c r="C76" s="96" t="s">
        <v>10</v>
      </c>
      <c r="D76" s="96">
        <v>1</v>
      </c>
      <c r="E76" s="96">
        <v>120</v>
      </c>
      <c r="F76" s="96">
        <v>0</v>
      </c>
      <c r="G76" s="96">
        <v>0</v>
      </c>
      <c r="H76" s="96">
        <v>0</v>
      </c>
    </row>
    <row r="77" spans="1:8" ht="15">
      <c r="A77" s="100">
        <v>73</v>
      </c>
      <c r="B77" s="96" t="s">
        <v>455</v>
      </c>
      <c r="C77" s="96" t="s">
        <v>456</v>
      </c>
      <c r="D77" s="96">
        <v>10</v>
      </c>
      <c r="E77" s="96">
        <v>385</v>
      </c>
      <c r="F77" s="96">
        <v>0</v>
      </c>
      <c r="G77" s="96">
        <v>4</v>
      </c>
      <c r="H77" s="96">
        <v>52</v>
      </c>
    </row>
    <row r="78" spans="1:8" ht="15">
      <c r="A78" s="100">
        <v>74</v>
      </c>
      <c r="B78" s="96" t="s">
        <v>605</v>
      </c>
      <c r="C78" s="96" t="s">
        <v>6</v>
      </c>
      <c r="D78" s="96">
        <v>3</v>
      </c>
      <c r="E78" s="96">
        <v>380</v>
      </c>
      <c r="F78" s="96">
        <v>0</v>
      </c>
      <c r="G78" s="96">
        <v>2</v>
      </c>
      <c r="H78" s="96">
        <v>500</v>
      </c>
    </row>
    <row r="79" spans="1:8" ht="15">
      <c r="A79" s="100">
        <v>75</v>
      </c>
      <c r="B79" s="96" t="s">
        <v>457</v>
      </c>
      <c r="C79" s="96" t="s">
        <v>7</v>
      </c>
      <c r="D79" s="96">
        <v>1</v>
      </c>
      <c r="E79" s="96">
        <v>5</v>
      </c>
      <c r="F79" s="96">
        <v>0</v>
      </c>
      <c r="G79" s="96">
        <v>1</v>
      </c>
      <c r="H79" s="96">
        <v>50</v>
      </c>
    </row>
    <row r="80" spans="1:8" ht="15">
      <c r="A80" s="100">
        <v>76</v>
      </c>
      <c r="B80" s="96" t="s">
        <v>211</v>
      </c>
      <c r="C80" s="96" t="s">
        <v>5</v>
      </c>
      <c r="D80" s="96">
        <v>3</v>
      </c>
      <c r="E80" s="96">
        <v>410</v>
      </c>
      <c r="F80" s="96">
        <v>1</v>
      </c>
      <c r="G80" s="96">
        <v>0</v>
      </c>
      <c r="H80" s="96">
        <v>0</v>
      </c>
    </row>
    <row r="81" spans="1:8" ht="15">
      <c r="A81" s="100">
        <v>77</v>
      </c>
      <c r="B81" s="96" t="s">
        <v>458</v>
      </c>
      <c r="C81" s="96" t="s">
        <v>7</v>
      </c>
      <c r="D81" s="96">
        <v>5</v>
      </c>
      <c r="E81" s="96">
        <v>220</v>
      </c>
      <c r="F81" s="96">
        <v>0</v>
      </c>
      <c r="G81" s="96">
        <v>3</v>
      </c>
      <c r="H81" s="96">
        <v>30</v>
      </c>
    </row>
    <row r="82" spans="1:8" ht="15">
      <c r="A82" s="100">
        <v>78</v>
      </c>
      <c r="B82" s="96" t="s">
        <v>459</v>
      </c>
      <c r="C82" s="96" t="s">
        <v>7</v>
      </c>
      <c r="D82" s="96">
        <v>1</v>
      </c>
      <c r="E82" s="96">
        <v>15</v>
      </c>
      <c r="F82" s="96">
        <v>0</v>
      </c>
      <c r="G82" s="96">
        <v>0</v>
      </c>
      <c r="H82" s="96">
        <v>0</v>
      </c>
    </row>
    <row r="83" spans="1:8" ht="15">
      <c r="A83" s="100">
        <v>79</v>
      </c>
      <c r="B83" s="96" t="s">
        <v>776</v>
      </c>
      <c r="C83" s="96" t="s">
        <v>7</v>
      </c>
      <c r="D83" s="96">
        <v>1</v>
      </c>
      <c r="E83" s="96">
        <v>10</v>
      </c>
      <c r="F83" s="96">
        <v>0</v>
      </c>
      <c r="G83" s="96">
        <v>0</v>
      </c>
      <c r="H83" s="96">
        <v>0</v>
      </c>
    </row>
    <row r="84" spans="1:8" ht="15">
      <c r="A84" s="100">
        <v>80</v>
      </c>
      <c r="B84" s="96" t="s">
        <v>755</v>
      </c>
      <c r="C84" s="96" t="s">
        <v>5</v>
      </c>
      <c r="D84" s="96">
        <v>1</v>
      </c>
      <c r="E84" s="96">
        <v>58</v>
      </c>
      <c r="F84" s="96">
        <v>0</v>
      </c>
      <c r="G84" s="96">
        <v>8</v>
      </c>
      <c r="H84" s="96">
        <v>120</v>
      </c>
    </row>
    <row r="85" spans="1:8" ht="15">
      <c r="A85" s="100">
        <v>81</v>
      </c>
      <c r="B85" s="96" t="s">
        <v>332</v>
      </c>
      <c r="C85" s="96" t="s">
        <v>7</v>
      </c>
      <c r="D85" s="96">
        <v>1</v>
      </c>
      <c r="E85" s="96">
        <v>15</v>
      </c>
      <c r="F85" s="96">
        <v>0</v>
      </c>
      <c r="G85" s="96">
        <v>0</v>
      </c>
      <c r="H85" s="96">
        <v>0</v>
      </c>
    </row>
    <row r="86" spans="1:8" ht="15">
      <c r="A86" s="100">
        <v>82</v>
      </c>
      <c r="B86" s="96" t="s">
        <v>333</v>
      </c>
      <c r="C86" s="96" t="s">
        <v>7</v>
      </c>
      <c r="D86" s="96">
        <v>1</v>
      </c>
      <c r="E86" s="96">
        <v>7</v>
      </c>
      <c r="F86" s="96">
        <v>0</v>
      </c>
      <c r="G86" s="96">
        <v>3</v>
      </c>
      <c r="H86" s="96">
        <v>45</v>
      </c>
    </row>
    <row r="87" spans="1:8" ht="15">
      <c r="A87" s="100">
        <v>83</v>
      </c>
      <c r="B87" s="96" t="s">
        <v>463</v>
      </c>
      <c r="C87" s="96" t="s">
        <v>10</v>
      </c>
      <c r="D87" s="96">
        <v>5</v>
      </c>
      <c r="E87" s="96">
        <v>50.6</v>
      </c>
      <c r="F87" s="96">
        <v>7</v>
      </c>
      <c r="G87" s="96">
        <v>1</v>
      </c>
      <c r="H87" s="96">
        <v>15</v>
      </c>
    </row>
    <row r="88" spans="1:8" ht="15">
      <c r="A88" s="100">
        <v>84</v>
      </c>
      <c r="B88" s="96" t="s">
        <v>466</v>
      </c>
      <c r="C88" s="96" t="s">
        <v>8</v>
      </c>
      <c r="D88" s="96">
        <v>6</v>
      </c>
      <c r="E88" s="96">
        <v>1275</v>
      </c>
      <c r="F88" s="96">
        <v>0</v>
      </c>
      <c r="G88" s="96">
        <v>3</v>
      </c>
      <c r="H88" s="96">
        <v>45</v>
      </c>
    </row>
    <row r="89" spans="1:8" ht="15">
      <c r="A89" s="100">
        <v>85</v>
      </c>
      <c r="B89" s="96" t="s">
        <v>467</v>
      </c>
      <c r="C89" s="96" t="s">
        <v>6</v>
      </c>
      <c r="D89" s="96">
        <v>32</v>
      </c>
      <c r="E89" s="96">
        <v>414</v>
      </c>
      <c r="F89" s="96">
        <v>1</v>
      </c>
      <c r="G89" s="96">
        <v>7</v>
      </c>
      <c r="H89" s="96">
        <v>78</v>
      </c>
    </row>
    <row r="90" spans="1:8" ht="15">
      <c r="A90" s="100">
        <v>86</v>
      </c>
      <c r="B90" s="96" t="s">
        <v>468</v>
      </c>
      <c r="C90" s="96" t="s">
        <v>11</v>
      </c>
      <c r="D90" s="96">
        <v>18</v>
      </c>
      <c r="E90" s="96">
        <v>245</v>
      </c>
      <c r="F90" s="96">
        <v>0</v>
      </c>
      <c r="G90" s="96">
        <v>5</v>
      </c>
      <c r="H90" s="96">
        <v>50</v>
      </c>
    </row>
    <row r="91" spans="1:8" ht="15">
      <c r="A91" s="100">
        <v>87</v>
      </c>
      <c r="B91" s="96" t="s">
        <v>649</v>
      </c>
      <c r="C91" s="96" t="s">
        <v>7</v>
      </c>
      <c r="D91" s="96">
        <v>1</v>
      </c>
      <c r="E91" s="96">
        <v>12</v>
      </c>
      <c r="F91" s="96">
        <v>0</v>
      </c>
      <c r="G91" s="96">
        <v>0</v>
      </c>
      <c r="H91" s="96">
        <v>0</v>
      </c>
    </row>
    <row r="92" spans="1:8" ht="15">
      <c r="A92" s="100">
        <v>88</v>
      </c>
      <c r="B92" s="96" t="s">
        <v>469</v>
      </c>
      <c r="C92" s="96" t="s">
        <v>10</v>
      </c>
      <c r="D92" s="96">
        <v>1</v>
      </c>
      <c r="E92" s="96">
        <v>6</v>
      </c>
      <c r="F92" s="96">
        <v>3</v>
      </c>
      <c r="G92" s="96">
        <v>1</v>
      </c>
      <c r="H92" s="96">
        <v>522</v>
      </c>
    </row>
    <row r="93" spans="1:8" ht="15">
      <c r="A93" s="100">
        <v>89</v>
      </c>
      <c r="B93" s="96" t="s">
        <v>471</v>
      </c>
      <c r="C93" s="96" t="s">
        <v>6</v>
      </c>
      <c r="D93" s="96">
        <v>15</v>
      </c>
      <c r="E93" s="96">
        <v>1103.8</v>
      </c>
      <c r="F93" s="96">
        <v>5</v>
      </c>
      <c r="G93" s="96">
        <v>2</v>
      </c>
      <c r="H93" s="96">
        <v>280</v>
      </c>
    </row>
    <row r="94" spans="1:8" ht="15">
      <c r="A94" s="100">
        <v>90</v>
      </c>
      <c r="B94" s="96" t="s">
        <v>780</v>
      </c>
      <c r="C94" s="96" t="s">
        <v>780</v>
      </c>
      <c r="D94" s="96">
        <v>30</v>
      </c>
      <c r="E94" s="96">
        <v>3176.3000000000006</v>
      </c>
      <c r="F94" s="96">
        <v>0</v>
      </c>
      <c r="G94" s="96">
        <v>0</v>
      </c>
      <c r="H94" s="96">
        <v>0</v>
      </c>
    </row>
    <row r="95" spans="1:8" ht="15">
      <c r="A95" s="100">
        <v>91</v>
      </c>
      <c r="B95" s="96" t="s">
        <v>472</v>
      </c>
      <c r="C95" s="96" t="s">
        <v>8</v>
      </c>
      <c r="D95" s="96">
        <v>45</v>
      </c>
      <c r="E95" s="96">
        <v>2031</v>
      </c>
      <c r="F95" s="96">
        <v>5</v>
      </c>
      <c r="G95" s="96">
        <v>13</v>
      </c>
      <c r="H95" s="96">
        <v>219</v>
      </c>
    </row>
    <row r="96" spans="1:8" ht="15">
      <c r="A96" s="100">
        <v>92</v>
      </c>
      <c r="B96" s="96" t="s">
        <v>473</v>
      </c>
      <c r="C96" s="96" t="s">
        <v>8</v>
      </c>
      <c r="D96" s="96">
        <v>6</v>
      </c>
      <c r="E96" s="96">
        <v>243</v>
      </c>
      <c r="F96" s="96">
        <v>1</v>
      </c>
      <c r="G96" s="96">
        <v>9</v>
      </c>
      <c r="H96" s="96">
        <v>45.5</v>
      </c>
    </row>
    <row r="97" spans="1:8" ht="15">
      <c r="A97" s="100">
        <v>93</v>
      </c>
      <c r="B97" s="96" t="s">
        <v>598</v>
      </c>
      <c r="C97" s="96" t="s">
        <v>7</v>
      </c>
      <c r="D97" s="96">
        <v>1</v>
      </c>
      <c r="E97" s="96">
        <v>6</v>
      </c>
      <c r="F97" s="96">
        <v>0</v>
      </c>
      <c r="G97" s="96">
        <v>2</v>
      </c>
      <c r="H97" s="96">
        <v>15</v>
      </c>
    </row>
    <row r="98" spans="1:8" ht="15">
      <c r="A98" s="100">
        <v>94</v>
      </c>
      <c r="B98" s="96" t="s">
        <v>758</v>
      </c>
      <c r="C98" s="96" t="s">
        <v>7</v>
      </c>
      <c r="D98" s="96">
        <v>2</v>
      </c>
      <c r="E98" s="96">
        <v>7</v>
      </c>
      <c r="F98" s="96">
        <v>0</v>
      </c>
      <c r="G98" s="96">
        <v>2</v>
      </c>
      <c r="H98" s="96">
        <v>15</v>
      </c>
    </row>
    <row r="99" spans="1:8" ht="15">
      <c r="A99" s="100">
        <v>95</v>
      </c>
      <c r="B99" s="96" t="s">
        <v>474</v>
      </c>
      <c r="C99" s="96" t="s">
        <v>6</v>
      </c>
      <c r="D99" s="96">
        <v>20</v>
      </c>
      <c r="E99" s="96">
        <v>1092</v>
      </c>
      <c r="F99" s="96">
        <v>3</v>
      </c>
      <c r="G99" s="96">
        <v>3</v>
      </c>
      <c r="H99" s="96">
        <v>80</v>
      </c>
    </row>
    <row r="100" spans="1:8" ht="15">
      <c r="A100" s="100">
        <v>96</v>
      </c>
      <c r="B100" s="96" t="s">
        <v>474</v>
      </c>
      <c r="C100" s="96" t="s">
        <v>8</v>
      </c>
      <c r="D100" s="96">
        <v>6</v>
      </c>
      <c r="E100" s="96">
        <v>79.92</v>
      </c>
      <c r="F100" s="96">
        <v>3</v>
      </c>
      <c r="G100" s="96">
        <v>0</v>
      </c>
      <c r="H100" s="96">
        <v>0</v>
      </c>
    </row>
    <row r="101" spans="1:8" ht="15">
      <c r="A101" s="100">
        <v>97</v>
      </c>
      <c r="B101" s="96" t="s">
        <v>475</v>
      </c>
      <c r="C101" s="96" t="s">
        <v>7</v>
      </c>
      <c r="D101" s="96">
        <v>4</v>
      </c>
      <c r="E101" s="96">
        <v>0.06</v>
      </c>
      <c r="F101" s="96">
        <v>0</v>
      </c>
      <c r="G101" s="96">
        <v>0</v>
      </c>
      <c r="H101" s="96">
        <v>0</v>
      </c>
    </row>
    <row r="102" spans="1:8" ht="15">
      <c r="A102" s="100">
        <v>98</v>
      </c>
      <c r="B102" s="96" t="s">
        <v>476</v>
      </c>
      <c r="C102" s="96" t="s">
        <v>9</v>
      </c>
      <c r="D102" s="96">
        <v>41</v>
      </c>
      <c r="E102" s="96">
        <v>105.55399999999987</v>
      </c>
      <c r="F102" s="96">
        <v>1</v>
      </c>
      <c r="G102" s="96">
        <v>5</v>
      </c>
      <c r="H102" s="96">
        <v>147.1</v>
      </c>
    </row>
    <row r="103" spans="1:8" ht="15">
      <c r="A103" s="100">
        <v>99</v>
      </c>
      <c r="B103" s="96" t="s">
        <v>477</v>
      </c>
      <c r="C103" s="96" t="s">
        <v>7</v>
      </c>
      <c r="D103" s="96">
        <v>3</v>
      </c>
      <c r="E103" s="96">
        <v>3015.8</v>
      </c>
      <c r="F103" s="96">
        <v>0</v>
      </c>
      <c r="G103" s="96">
        <v>0</v>
      </c>
      <c r="H103" s="96">
        <v>0</v>
      </c>
    </row>
    <row r="104" spans="1:8" ht="15">
      <c r="A104" s="100">
        <v>100</v>
      </c>
      <c r="B104" s="96" t="s">
        <v>478</v>
      </c>
      <c r="C104" s="96" t="s">
        <v>10</v>
      </c>
      <c r="D104" s="96">
        <v>3</v>
      </c>
      <c r="E104" s="96">
        <v>10</v>
      </c>
      <c r="F104" s="96">
        <v>1</v>
      </c>
      <c r="G104" s="96">
        <v>2</v>
      </c>
      <c r="H104" s="96">
        <v>13</v>
      </c>
    </row>
    <row r="105" spans="1:8" ht="15">
      <c r="A105" s="100">
        <v>101</v>
      </c>
      <c r="B105" s="96" t="s">
        <v>736</v>
      </c>
      <c r="C105" s="96" t="s">
        <v>7</v>
      </c>
      <c r="D105" s="96">
        <v>1</v>
      </c>
      <c r="E105" s="96">
        <v>98</v>
      </c>
      <c r="F105" s="96">
        <v>1</v>
      </c>
      <c r="G105" s="96">
        <v>0</v>
      </c>
      <c r="H105" s="96">
        <v>0</v>
      </c>
    </row>
    <row r="106" spans="1:8" ht="15">
      <c r="A106" s="100">
        <v>102</v>
      </c>
      <c r="B106" s="96" t="s">
        <v>479</v>
      </c>
      <c r="C106" s="96" t="s">
        <v>7</v>
      </c>
      <c r="D106" s="96">
        <v>6</v>
      </c>
      <c r="E106" s="96">
        <v>42.5</v>
      </c>
      <c r="F106" s="96">
        <v>0</v>
      </c>
      <c r="G106" s="96">
        <v>3</v>
      </c>
      <c r="H106" s="96">
        <v>36</v>
      </c>
    </row>
    <row r="107" spans="1:8" ht="15">
      <c r="A107" s="100">
        <v>103</v>
      </c>
      <c r="B107" s="96" t="s">
        <v>480</v>
      </c>
      <c r="C107" s="96" t="s">
        <v>7</v>
      </c>
      <c r="D107" s="96">
        <v>2</v>
      </c>
      <c r="E107" s="96">
        <v>20</v>
      </c>
      <c r="F107" s="96">
        <v>1</v>
      </c>
      <c r="G107" s="96">
        <v>0</v>
      </c>
      <c r="H107" s="96">
        <v>0</v>
      </c>
    </row>
    <row r="108" spans="1:8" ht="15">
      <c r="A108" s="100">
        <v>104</v>
      </c>
      <c r="B108" s="96" t="s">
        <v>682</v>
      </c>
      <c r="C108" s="96" t="s">
        <v>6</v>
      </c>
      <c r="D108" s="96">
        <v>2</v>
      </c>
      <c r="E108" s="96">
        <v>30</v>
      </c>
      <c r="F108" s="96">
        <v>0</v>
      </c>
      <c r="G108" s="96">
        <v>0</v>
      </c>
      <c r="H108" s="96">
        <v>0</v>
      </c>
    </row>
    <row r="109" spans="1:8" ht="15">
      <c r="A109" s="100">
        <v>105</v>
      </c>
      <c r="B109" s="96" t="s">
        <v>482</v>
      </c>
      <c r="C109" s="96" t="s">
        <v>6</v>
      </c>
      <c r="D109" s="96">
        <v>6</v>
      </c>
      <c r="E109" s="96">
        <v>1324</v>
      </c>
      <c r="F109" s="96">
        <v>1</v>
      </c>
      <c r="G109" s="96">
        <v>6</v>
      </c>
      <c r="H109" s="96">
        <v>134</v>
      </c>
    </row>
    <row r="110" spans="1:8" ht="15">
      <c r="A110" s="100">
        <v>106</v>
      </c>
      <c r="B110" s="96" t="s">
        <v>484</v>
      </c>
      <c r="C110" s="96" t="s">
        <v>10</v>
      </c>
      <c r="D110" s="96">
        <v>1</v>
      </c>
      <c r="E110" s="96">
        <v>15</v>
      </c>
      <c r="F110" s="96">
        <v>1</v>
      </c>
      <c r="G110" s="96">
        <v>0</v>
      </c>
      <c r="H110" s="96">
        <v>0</v>
      </c>
    </row>
    <row r="111" spans="1:8" ht="15">
      <c r="A111" s="100">
        <v>107</v>
      </c>
      <c r="B111" s="96" t="s">
        <v>778</v>
      </c>
      <c r="C111" s="96" t="s">
        <v>7</v>
      </c>
      <c r="D111" s="96">
        <v>2</v>
      </c>
      <c r="E111" s="96">
        <v>314</v>
      </c>
      <c r="F111" s="96">
        <v>0</v>
      </c>
      <c r="G111" s="96">
        <v>0</v>
      </c>
      <c r="H111" s="96">
        <v>0</v>
      </c>
    </row>
    <row r="112" spans="1:8" ht="15">
      <c r="A112" s="100">
        <v>108</v>
      </c>
      <c r="B112" s="96" t="s">
        <v>650</v>
      </c>
      <c r="C112" s="96" t="s">
        <v>10</v>
      </c>
      <c r="D112" s="96">
        <v>4</v>
      </c>
      <c r="E112" s="96">
        <v>213</v>
      </c>
      <c r="F112" s="96">
        <v>1</v>
      </c>
      <c r="G112" s="96">
        <v>0</v>
      </c>
      <c r="H112" s="96">
        <v>0</v>
      </c>
    </row>
    <row r="113" spans="1:8" ht="15">
      <c r="A113" s="100">
        <v>109</v>
      </c>
      <c r="B113" s="96" t="s">
        <v>486</v>
      </c>
      <c r="C113" s="96" t="s">
        <v>6</v>
      </c>
      <c r="D113" s="96">
        <v>6</v>
      </c>
      <c r="E113" s="96">
        <v>85</v>
      </c>
      <c r="F113" s="96">
        <v>0</v>
      </c>
      <c r="G113" s="96">
        <v>8</v>
      </c>
      <c r="H113" s="96">
        <v>109</v>
      </c>
    </row>
    <row r="114" spans="1:8" ht="15">
      <c r="A114" s="100">
        <v>110</v>
      </c>
      <c r="B114" s="96" t="s">
        <v>487</v>
      </c>
      <c r="C114" s="96" t="s">
        <v>8</v>
      </c>
      <c r="D114" s="96">
        <v>6</v>
      </c>
      <c r="E114" s="96">
        <v>108.75</v>
      </c>
      <c r="F114" s="96">
        <v>0</v>
      </c>
      <c r="G114" s="96">
        <v>2</v>
      </c>
      <c r="H114" s="96">
        <f>30+13.25</f>
        <v>43.25</v>
      </c>
    </row>
    <row r="115" spans="1:8" ht="15">
      <c r="A115" s="100">
        <v>111</v>
      </c>
      <c r="B115" s="96" t="s">
        <v>488</v>
      </c>
      <c r="C115" s="96" t="s">
        <v>7</v>
      </c>
      <c r="D115" s="96">
        <v>5</v>
      </c>
      <c r="E115" s="96">
        <v>47</v>
      </c>
      <c r="F115" s="96">
        <v>0</v>
      </c>
      <c r="G115" s="96">
        <v>1</v>
      </c>
      <c r="H115" s="96">
        <v>80</v>
      </c>
    </row>
    <row r="116" spans="1:8" ht="15">
      <c r="A116" s="100">
        <v>112</v>
      </c>
      <c r="B116" s="96" t="s">
        <v>668</v>
      </c>
      <c r="C116" s="96" t="s">
        <v>7</v>
      </c>
      <c r="D116" s="96">
        <v>1</v>
      </c>
      <c r="E116" s="96">
        <v>15</v>
      </c>
      <c r="F116" s="96">
        <v>0</v>
      </c>
      <c r="G116" s="96">
        <v>2</v>
      </c>
      <c r="H116" s="96">
        <v>25</v>
      </c>
    </row>
    <row r="117" spans="1:8" ht="15">
      <c r="A117" s="100">
        <v>113</v>
      </c>
      <c r="B117" s="96" t="s">
        <v>779</v>
      </c>
      <c r="C117" s="96" t="s">
        <v>7</v>
      </c>
      <c r="D117" s="96">
        <v>1</v>
      </c>
      <c r="E117" s="96">
        <v>160</v>
      </c>
      <c r="F117" s="96">
        <v>0</v>
      </c>
      <c r="G117" s="96">
        <v>0</v>
      </c>
      <c r="H117" s="96">
        <v>0</v>
      </c>
    </row>
    <row r="118" spans="1:8" ht="15">
      <c r="A118" s="100">
        <v>114</v>
      </c>
      <c r="B118" s="96" t="s">
        <v>489</v>
      </c>
      <c r="C118" s="96" t="s">
        <v>8</v>
      </c>
      <c r="D118" s="96">
        <v>16</v>
      </c>
      <c r="E118" s="96">
        <v>134.5</v>
      </c>
      <c r="F118" s="96">
        <v>0</v>
      </c>
      <c r="G118" s="96">
        <v>1</v>
      </c>
      <c r="H118" s="96">
        <v>6</v>
      </c>
    </row>
    <row r="119" spans="1:8" ht="15">
      <c r="A119" s="100">
        <v>115</v>
      </c>
      <c r="B119" s="96" t="s">
        <v>714</v>
      </c>
      <c r="C119" s="96" t="s">
        <v>5</v>
      </c>
      <c r="D119" s="96">
        <v>2</v>
      </c>
      <c r="E119" s="96">
        <v>115</v>
      </c>
      <c r="F119" s="96">
        <v>0</v>
      </c>
      <c r="G119" s="96">
        <v>0</v>
      </c>
      <c r="H119" s="96">
        <v>0</v>
      </c>
    </row>
    <row r="120" spans="1:8" ht="15">
      <c r="A120" s="100">
        <v>116</v>
      </c>
      <c r="B120" s="96" t="s">
        <v>490</v>
      </c>
      <c r="C120" s="96" t="s">
        <v>7</v>
      </c>
      <c r="D120" s="96">
        <v>1</v>
      </c>
      <c r="E120" s="96">
        <v>2</v>
      </c>
      <c r="F120" s="96">
        <v>0</v>
      </c>
      <c r="G120" s="96">
        <v>2</v>
      </c>
      <c r="H120" s="96">
        <v>25</v>
      </c>
    </row>
    <row r="121" spans="1:8" ht="15">
      <c r="A121" s="100">
        <v>117</v>
      </c>
      <c r="B121" s="96" t="s">
        <v>706</v>
      </c>
      <c r="C121" s="96" t="s">
        <v>7</v>
      </c>
      <c r="D121" s="96">
        <v>1</v>
      </c>
      <c r="E121" s="96">
        <v>15</v>
      </c>
      <c r="F121" s="96">
        <v>0</v>
      </c>
      <c r="G121" s="96">
        <v>0</v>
      </c>
      <c r="H121" s="96">
        <v>0</v>
      </c>
    </row>
    <row r="122" spans="1:8" ht="15">
      <c r="A122" s="100">
        <v>118</v>
      </c>
      <c r="B122" s="96" t="s">
        <v>491</v>
      </c>
      <c r="C122" s="96" t="s">
        <v>7</v>
      </c>
      <c r="D122" s="96">
        <v>1</v>
      </c>
      <c r="E122" s="96">
        <v>2.1</v>
      </c>
      <c r="F122" s="96">
        <v>0</v>
      </c>
      <c r="G122" s="96">
        <v>1</v>
      </c>
      <c r="H122" s="96">
        <v>8</v>
      </c>
    </row>
    <row r="123" spans="1:8" ht="15">
      <c r="A123" s="100">
        <v>119</v>
      </c>
      <c r="B123" s="96" t="s">
        <v>493</v>
      </c>
      <c r="C123" s="96" t="s">
        <v>10</v>
      </c>
      <c r="D123" s="96">
        <v>10</v>
      </c>
      <c r="E123" s="96">
        <v>202</v>
      </c>
      <c r="F123" s="96">
        <v>0</v>
      </c>
      <c r="G123" s="96">
        <v>9</v>
      </c>
      <c r="H123" s="96">
        <v>212</v>
      </c>
    </row>
    <row r="124" spans="1:8" ht="15">
      <c r="A124" s="100">
        <v>120</v>
      </c>
      <c r="B124" s="96" t="s">
        <v>495</v>
      </c>
      <c r="C124" s="96" t="s">
        <v>6</v>
      </c>
      <c r="D124" s="96">
        <v>5</v>
      </c>
      <c r="E124" s="96">
        <v>93</v>
      </c>
      <c r="F124" s="96">
        <v>0</v>
      </c>
      <c r="G124" s="96">
        <v>0</v>
      </c>
      <c r="H124" s="96">
        <v>0</v>
      </c>
    </row>
    <row r="125" spans="1:8" ht="15">
      <c r="A125" s="100">
        <v>121</v>
      </c>
      <c r="B125" s="96" t="s">
        <v>496</v>
      </c>
      <c r="C125" s="96" t="s">
        <v>6</v>
      </c>
      <c r="D125" s="96">
        <v>2</v>
      </c>
      <c r="E125" s="96">
        <v>25</v>
      </c>
      <c r="F125" s="96">
        <v>0</v>
      </c>
      <c r="G125" s="96">
        <v>1</v>
      </c>
      <c r="H125" s="96">
        <v>5</v>
      </c>
    </row>
    <row r="126" spans="1:8" ht="15">
      <c r="A126" s="100">
        <v>122</v>
      </c>
      <c r="B126" s="96" t="s">
        <v>498</v>
      </c>
      <c r="C126" s="96" t="s">
        <v>7</v>
      </c>
      <c r="D126" s="96">
        <v>3</v>
      </c>
      <c r="E126" s="96">
        <v>0.045</v>
      </c>
      <c r="F126" s="96">
        <v>1</v>
      </c>
      <c r="G126" s="96">
        <v>1</v>
      </c>
      <c r="H126" s="96">
        <v>6</v>
      </c>
    </row>
    <row r="127" spans="1:8" ht="15">
      <c r="A127" s="100">
        <v>123</v>
      </c>
      <c r="B127" s="96" t="s">
        <v>499</v>
      </c>
      <c r="C127" s="96" t="s">
        <v>6</v>
      </c>
      <c r="D127" s="96">
        <v>7</v>
      </c>
      <c r="E127" s="96">
        <v>110</v>
      </c>
      <c r="F127" s="96">
        <v>3</v>
      </c>
      <c r="G127" s="96">
        <v>3</v>
      </c>
      <c r="H127" s="96">
        <v>150</v>
      </c>
    </row>
    <row r="128" spans="1:8" ht="15">
      <c r="A128" s="100">
        <v>124</v>
      </c>
      <c r="B128" s="96" t="s">
        <v>133</v>
      </c>
      <c r="C128" s="96" t="s">
        <v>10</v>
      </c>
      <c r="D128" s="96">
        <v>31</v>
      </c>
      <c r="E128" s="96">
        <v>436.70000000000016</v>
      </c>
      <c r="F128" s="96">
        <v>5</v>
      </c>
      <c r="G128" s="96">
        <v>2</v>
      </c>
      <c r="H128" s="96">
        <v>22</v>
      </c>
    </row>
    <row r="129" spans="1:8" ht="15">
      <c r="A129" s="100">
        <v>125</v>
      </c>
      <c r="B129" s="96" t="s">
        <v>743</v>
      </c>
      <c r="C129" s="96" t="s">
        <v>7</v>
      </c>
      <c r="D129" s="96">
        <v>1</v>
      </c>
      <c r="E129" s="96">
        <v>5</v>
      </c>
      <c r="F129" s="96">
        <v>0</v>
      </c>
      <c r="G129" s="96">
        <v>0</v>
      </c>
      <c r="H129" s="96">
        <v>0</v>
      </c>
    </row>
    <row r="130" spans="1:8" ht="15">
      <c r="A130" s="100">
        <v>126</v>
      </c>
      <c r="B130" s="96" t="s">
        <v>718</v>
      </c>
      <c r="C130" s="96" t="s">
        <v>7</v>
      </c>
      <c r="D130" s="96">
        <v>1</v>
      </c>
      <c r="E130" s="96">
        <v>5</v>
      </c>
      <c r="F130" s="96">
        <v>0</v>
      </c>
      <c r="G130" s="96">
        <v>1</v>
      </c>
      <c r="H130" s="96">
        <v>15</v>
      </c>
    </row>
    <row r="131" spans="1:8" ht="15">
      <c r="A131" s="100">
        <v>127</v>
      </c>
      <c r="B131" s="96" t="s">
        <v>502</v>
      </c>
      <c r="C131" s="96" t="s">
        <v>6</v>
      </c>
      <c r="D131" s="96">
        <v>1</v>
      </c>
      <c r="E131" s="96">
        <v>2.5</v>
      </c>
      <c r="F131" s="96">
        <v>0</v>
      </c>
      <c r="G131" s="96">
        <v>3</v>
      </c>
      <c r="H131" s="96">
        <v>90</v>
      </c>
    </row>
    <row r="132" spans="1:8" ht="15">
      <c r="A132" s="100">
        <v>128</v>
      </c>
      <c r="B132" s="96" t="s">
        <v>503</v>
      </c>
      <c r="C132" s="96" t="s">
        <v>7</v>
      </c>
      <c r="D132" s="96">
        <v>1</v>
      </c>
      <c r="E132" s="96">
        <v>6</v>
      </c>
      <c r="F132" s="96">
        <v>0</v>
      </c>
      <c r="G132" s="96">
        <v>0</v>
      </c>
      <c r="H132" s="96">
        <v>0</v>
      </c>
    </row>
    <row r="133" spans="1:8" ht="15">
      <c r="A133" s="100">
        <v>129</v>
      </c>
      <c r="B133" s="96" t="s">
        <v>504</v>
      </c>
      <c r="C133" s="96" t="s">
        <v>505</v>
      </c>
      <c r="D133" s="96">
        <v>4</v>
      </c>
      <c r="E133" s="96">
        <v>574.5</v>
      </c>
      <c r="F133" s="96">
        <v>1</v>
      </c>
      <c r="G133" s="96">
        <v>11</v>
      </c>
      <c r="H133" s="96">
        <v>347</v>
      </c>
    </row>
    <row r="134" spans="1:8" ht="15">
      <c r="A134" s="100">
        <v>130</v>
      </c>
      <c r="B134" s="96" t="s">
        <v>506</v>
      </c>
      <c r="C134" s="96" t="s">
        <v>6</v>
      </c>
      <c r="D134" s="96">
        <v>24</v>
      </c>
      <c r="E134" s="96">
        <v>5.3500000000000005</v>
      </c>
      <c r="F134" s="96">
        <v>1</v>
      </c>
      <c r="G134" s="96">
        <v>1</v>
      </c>
      <c r="H134" s="96">
        <v>15</v>
      </c>
    </row>
    <row r="135" spans="1:8" ht="15">
      <c r="A135" s="100">
        <v>131</v>
      </c>
      <c r="B135" s="96" t="s">
        <v>508</v>
      </c>
      <c r="C135" s="96" t="s">
        <v>10</v>
      </c>
      <c r="D135" s="96">
        <v>4</v>
      </c>
      <c r="E135" s="96">
        <v>45</v>
      </c>
      <c r="F135" s="96">
        <v>0</v>
      </c>
      <c r="G135" s="96">
        <v>2</v>
      </c>
      <c r="H135" s="96">
        <v>15</v>
      </c>
    </row>
    <row r="136" spans="1:8" ht="15">
      <c r="A136" s="100">
        <v>132</v>
      </c>
      <c r="B136" s="96" t="s">
        <v>509</v>
      </c>
      <c r="C136" s="96" t="s">
        <v>6</v>
      </c>
      <c r="D136" s="96">
        <v>3</v>
      </c>
      <c r="E136" s="96">
        <v>303.23</v>
      </c>
      <c r="F136" s="96">
        <v>0</v>
      </c>
      <c r="G136" s="96">
        <v>2</v>
      </c>
      <c r="H136" s="96">
        <v>25</v>
      </c>
    </row>
    <row r="137" spans="1:8" ht="15">
      <c r="A137" s="100">
        <v>133</v>
      </c>
      <c r="B137" s="96" t="s">
        <v>511</v>
      </c>
      <c r="C137" s="96" t="s">
        <v>6</v>
      </c>
      <c r="D137" s="96">
        <v>64</v>
      </c>
      <c r="E137" s="96">
        <v>3335</v>
      </c>
      <c r="F137" s="96">
        <v>35</v>
      </c>
      <c r="G137" s="96">
        <v>9</v>
      </c>
      <c r="H137" s="96">
        <v>1204</v>
      </c>
    </row>
    <row r="138" spans="1:8" ht="15">
      <c r="A138" s="100">
        <v>134</v>
      </c>
      <c r="B138" s="96" t="s">
        <v>727</v>
      </c>
      <c r="C138" s="96" t="s">
        <v>7</v>
      </c>
      <c r="D138" s="96">
        <v>1</v>
      </c>
      <c r="E138" s="96">
        <v>4</v>
      </c>
      <c r="F138" s="96">
        <v>0</v>
      </c>
      <c r="G138" s="96">
        <v>1</v>
      </c>
      <c r="H138" s="96">
        <v>15</v>
      </c>
    </row>
    <row r="139" spans="1:8" ht="15">
      <c r="A139" s="100">
        <v>135</v>
      </c>
      <c r="B139" s="96" t="s">
        <v>512</v>
      </c>
      <c r="C139" s="96" t="s">
        <v>7</v>
      </c>
      <c r="D139" s="96">
        <v>1</v>
      </c>
      <c r="E139" s="96">
        <v>7</v>
      </c>
      <c r="F139" s="96">
        <v>0</v>
      </c>
      <c r="G139" s="96">
        <v>3</v>
      </c>
      <c r="H139" s="96">
        <v>29</v>
      </c>
    </row>
    <row r="140" spans="1:8" ht="15">
      <c r="A140" s="100">
        <v>136</v>
      </c>
      <c r="B140" s="96" t="s">
        <v>513</v>
      </c>
      <c r="C140" s="96" t="s">
        <v>7</v>
      </c>
      <c r="D140" s="96">
        <v>1</v>
      </c>
      <c r="E140" s="96">
        <v>20</v>
      </c>
      <c r="F140" s="96">
        <v>9</v>
      </c>
      <c r="G140" s="96">
        <v>3</v>
      </c>
      <c r="H140" s="96">
        <v>26</v>
      </c>
    </row>
    <row r="141" spans="1:8" ht="15">
      <c r="A141" s="100">
        <v>137</v>
      </c>
      <c r="B141" s="96" t="s">
        <v>514</v>
      </c>
      <c r="C141" s="96" t="s">
        <v>8</v>
      </c>
      <c r="D141" s="96">
        <v>2</v>
      </c>
      <c r="E141" s="96">
        <v>15</v>
      </c>
      <c r="F141" s="96">
        <v>2</v>
      </c>
      <c r="G141" s="96">
        <v>0</v>
      </c>
      <c r="H141" s="96">
        <v>0</v>
      </c>
    </row>
    <row r="142" spans="1:8" ht="15">
      <c r="A142" s="100">
        <v>138</v>
      </c>
      <c r="B142" s="96" t="s">
        <v>671</v>
      </c>
      <c r="C142" s="96" t="s">
        <v>7</v>
      </c>
      <c r="D142" s="96">
        <v>1</v>
      </c>
      <c r="E142" s="96">
        <v>12</v>
      </c>
      <c r="F142" s="96">
        <v>0</v>
      </c>
      <c r="G142" s="96">
        <v>0</v>
      </c>
      <c r="H142" s="96">
        <v>0</v>
      </c>
    </row>
    <row r="143" spans="1:8" ht="15">
      <c r="A143" s="100">
        <v>139</v>
      </c>
      <c r="B143" s="96" t="s">
        <v>515</v>
      </c>
      <c r="C143" s="96" t="s">
        <v>5</v>
      </c>
      <c r="D143" s="96">
        <v>1</v>
      </c>
      <c r="E143" s="96">
        <v>10</v>
      </c>
      <c r="F143" s="96">
        <v>0</v>
      </c>
      <c r="G143" s="96">
        <v>4</v>
      </c>
      <c r="H143" s="96">
        <v>68</v>
      </c>
    </row>
    <row r="144" spans="1:8" ht="15">
      <c r="A144" s="100">
        <v>140</v>
      </c>
      <c r="B144" s="96" t="s">
        <v>581</v>
      </c>
      <c r="C144" s="96" t="s">
        <v>7</v>
      </c>
      <c r="D144" s="96">
        <v>1</v>
      </c>
      <c r="E144" s="96">
        <v>15</v>
      </c>
      <c r="F144" s="96">
        <v>0</v>
      </c>
      <c r="G144" s="96">
        <v>0</v>
      </c>
      <c r="H144" s="96">
        <v>0</v>
      </c>
    </row>
    <row r="145" spans="1:8" ht="15">
      <c r="A145" s="100">
        <v>141</v>
      </c>
      <c r="B145" s="96" t="s">
        <v>518</v>
      </c>
      <c r="C145" s="96" t="s">
        <v>10</v>
      </c>
      <c r="D145" s="96">
        <v>2</v>
      </c>
      <c r="E145" s="96">
        <v>25</v>
      </c>
      <c r="F145" s="96">
        <v>7</v>
      </c>
      <c r="G145" s="96">
        <v>0</v>
      </c>
      <c r="H145" s="96">
        <v>0</v>
      </c>
    </row>
    <row r="146" spans="1:8" ht="15">
      <c r="A146" s="100">
        <v>142</v>
      </c>
      <c r="B146" s="96" t="s">
        <v>520</v>
      </c>
      <c r="C146" s="96" t="s">
        <v>7</v>
      </c>
      <c r="D146" s="96">
        <v>8</v>
      </c>
      <c r="E146" s="96">
        <v>630</v>
      </c>
      <c r="F146" s="96">
        <v>0</v>
      </c>
      <c r="G146" s="96">
        <v>4</v>
      </c>
      <c r="H146" s="96">
        <v>155</v>
      </c>
    </row>
    <row r="147" spans="1:8" ht="15">
      <c r="A147" s="100">
        <v>143</v>
      </c>
      <c r="B147" s="96" t="s">
        <v>525</v>
      </c>
      <c r="C147" s="96" t="s">
        <v>6</v>
      </c>
      <c r="D147" s="96">
        <v>43</v>
      </c>
      <c r="E147" s="96">
        <v>1109</v>
      </c>
      <c r="F147" s="96">
        <v>3</v>
      </c>
      <c r="G147" s="96">
        <v>19</v>
      </c>
      <c r="H147" s="96">
        <f>264+300</f>
        <v>564</v>
      </c>
    </row>
    <row r="148" spans="1:8" ht="15">
      <c r="A148" s="100">
        <v>144</v>
      </c>
      <c r="B148" s="96" t="s">
        <v>604</v>
      </c>
      <c r="C148" s="96" t="s">
        <v>7</v>
      </c>
      <c r="D148" s="96">
        <v>3</v>
      </c>
      <c r="E148" s="96">
        <v>36.1</v>
      </c>
      <c r="F148" s="96">
        <v>0</v>
      </c>
      <c r="G148" s="96">
        <v>0</v>
      </c>
      <c r="H148" s="96">
        <v>0</v>
      </c>
    </row>
    <row r="149" spans="1:8" ht="15">
      <c r="A149" s="100">
        <v>145</v>
      </c>
      <c r="B149" s="96" t="s">
        <v>528</v>
      </c>
      <c r="C149" s="96" t="s">
        <v>6</v>
      </c>
      <c r="D149" s="96">
        <v>7</v>
      </c>
      <c r="E149" s="96">
        <v>60.06</v>
      </c>
      <c r="F149" s="96">
        <v>2</v>
      </c>
      <c r="G149" s="96">
        <v>3</v>
      </c>
      <c r="H149" s="96">
        <v>26</v>
      </c>
    </row>
    <row r="150" spans="1:8" ht="15">
      <c r="A150" s="100">
        <v>146</v>
      </c>
      <c r="B150" s="96" t="s">
        <v>529</v>
      </c>
      <c r="C150" s="96" t="s">
        <v>8</v>
      </c>
      <c r="D150" s="96">
        <v>5</v>
      </c>
      <c r="E150" s="96">
        <v>35.5</v>
      </c>
      <c r="F150" s="96">
        <v>0</v>
      </c>
      <c r="G150" s="96">
        <v>1</v>
      </c>
      <c r="H150" s="96">
        <v>8</v>
      </c>
    </row>
    <row r="151" spans="1:8" ht="15">
      <c r="A151" s="100">
        <v>147</v>
      </c>
      <c r="B151" s="96" t="s">
        <v>593</v>
      </c>
      <c r="C151" s="96" t="s">
        <v>7</v>
      </c>
      <c r="D151" s="96">
        <v>1</v>
      </c>
      <c r="E151" s="96">
        <v>15</v>
      </c>
      <c r="F151" s="96">
        <v>0</v>
      </c>
      <c r="G151" s="96">
        <v>0</v>
      </c>
      <c r="H151" s="96">
        <v>0</v>
      </c>
    </row>
    <row r="152" spans="1:8" ht="15">
      <c r="A152" s="100">
        <v>148</v>
      </c>
      <c r="B152" s="96" t="s">
        <v>340</v>
      </c>
      <c r="C152" s="96" t="s">
        <v>7</v>
      </c>
      <c r="D152" s="96">
        <v>1</v>
      </c>
      <c r="E152" s="96">
        <v>15</v>
      </c>
      <c r="F152" s="96">
        <v>0</v>
      </c>
      <c r="G152" s="96">
        <v>1</v>
      </c>
      <c r="H152" s="96">
        <v>15</v>
      </c>
    </row>
    <row r="153" spans="1:8" ht="15">
      <c r="A153" s="100">
        <v>149</v>
      </c>
      <c r="B153" s="96" t="s">
        <v>530</v>
      </c>
      <c r="C153" s="96" t="s">
        <v>6</v>
      </c>
      <c r="D153" s="96">
        <v>1</v>
      </c>
      <c r="E153" s="96">
        <v>12</v>
      </c>
      <c r="F153" s="96">
        <v>0</v>
      </c>
      <c r="G153" s="96">
        <v>0</v>
      </c>
      <c r="H153" s="96">
        <v>0</v>
      </c>
    </row>
    <row r="154" spans="1:8" ht="15">
      <c r="A154" s="100">
        <v>150</v>
      </c>
      <c r="B154" s="96" t="s">
        <v>532</v>
      </c>
      <c r="C154" s="96" t="s">
        <v>7</v>
      </c>
      <c r="D154" s="96">
        <v>1</v>
      </c>
      <c r="E154" s="96">
        <v>15</v>
      </c>
      <c r="F154" s="96">
        <v>0</v>
      </c>
      <c r="G154" s="96">
        <v>0</v>
      </c>
      <c r="H154" s="96">
        <v>0</v>
      </c>
    </row>
    <row r="155" spans="1:8" ht="15">
      <c r="A155" s="100">
        <v>151</v>
      </c>
      <c r="B155" s="96" t="s">
        <v>723</v>
      </c>
      <c r="C155" s="96" t="s">
        <v>6</v>
      </c>
      <c r="D155" s="96">
        <v>1</v>
      </c>
      <c r="E155" s="96">
        <v>7.8</v>
      </c>
      <c r="F155" s="96">
        <v>0</v>
      </c>
      <c r="G155" s="96">
        <v>0</v>
      </c>
      <c r="H155" s="96">
        <v>0</v>
      </c>
    </row>
    <row r="156" spans="1:8" ht="15">
      <c r="A156" s="100">
        <v>152</v>
      </c>
      <c r="B156" s="96" t="s">
        <v>536</v>
      </c>
      <c r="C156" s="96" t="s">
        <v>8</v>
      </c>
      <c r="D156" s="96">
        <v>3</v>
      </c>
      <c r="E156" s="96">
        <v>22</v>
      </c>
      <c r="F156" s="96">
        <v>4</v>
      </c>
      <c r="G156" s="96">
        <v>2</v>
      </c>
      <c r="H156" s="96">
        <v>30</v>
      </c>
    </row>
    <row r="157" spans="1:8" ht="15">
      <c r="A157" s="100">
        <v>153</v>
      </c>
      <c r="B157" s="96" t="s">
        <v>538</v>
      </c>
      <c r="C157" s="96" t="s">
        <v>11</v>
      </c>
      <c r="D157" s="96">
        <v>44</v>
      </c>
      <c r="E157" s="96">
        <v>327.32499999999993</v>
      </c>
      <c r="F157" s="96">
        <v>2</v>
      </c>
      <c r="G157" s="96">
        <v>9</v>
      </c>
      <c r="H157" s="96">
        <v>115</v>
      </c>
    </row>
    <row r="158" spans="1:8" ht="15">
      <c r="A158" s="100">
        <v>154</v>
      </c>
      <c r="B158" s="96" t="s">
        <v>539</v>
      </c>
      <c r="C158" s="96" t="s">
        <v>7</v>
      </c>
      <c r="D158" s="96">
        <v>1</v>
      </c>
      <c r="E158" s="96">
        <v>6.5</v>
      </c>
      <c r="F158" s="96">
        <v>0</v>
      </c>
      <c r="G158" s="96">
        <v>0</v>
      </c>
      <c r="H158" s="96">
        <v>0</v>
      </c>
    </row>
    <row r="159" spans="1:8" ht="15">
      <c r="A159" s="100">
        <v>155</v>
      </c>
      <c r="B159" s="96" t="s">
        <v>540</v>
      </c>
      <c r="C159" s="96" t="s">
        <v>7</v>
      </c>
      <c r="D159" s="96">
        <v>4</v>
      </c>
      <c r="E159" s="96">
        <v>7.044999999999999</v>
      </c>
      <c r="F159" s="96">
        <v>0</v>
      </c>
      <c r="G159" s="96">
        <v>3</v>
      </c>
      <c r="H159" s="96">
        <v>27</v>
      </c>
    </row>
    <row r="160" spans="1:8" ht="15">
      <c r="A160" s="100">
        <v>156</v>
      </c>
      <c r="B160" s="96" t="s">
        <v>541</v>
      </c>
      <c r="C160" s="96" t="s">
        <v>6</v>
      </c>
      <c r="D160" s="96">
        <v>1</v>
      </c>
      <c r="E160" s="96">
        <v>2</v>
      </c>
      <c r="F160" s="96">
        <v>0</v>
      </c>
      <c r="G160" s="96">
        <v>0</v>
      </c>
      <c r="H160" s="96">
        <v>0</v>
      </c>
    </row>
    <row r="161" spans="1:8" ht="15">
      <c r="A161" s="100">
        <v>157</v>
      </c>
      <c r="B161" s="96" t="s">
        <v>545</v>
      </c>
      <c r="C161" s="96" t="s">
        <v>7</v>
      </c>
      <c r="D161" s="96">
        <v>6</v>
      </c>
      <c r="E161" s="96">
        <v>190</v>
      </c>
      <c r="F161" s="96">
        <v>8</v>
      </c>
      <c r="G161" s="96">
        <v>17</v>
      </c>
      <c r="H161" s="96">
        <v>330</v>
      </c>
    </row>
    <row r="162" spans="1:8" ht="15">
      <c r="A162" s="100">
        <v>158</v>
      </c>
      <c r="B162" s="96" t="s">
        <v>547</v>
      </c>
      <c r="C162" s="96" t="s">
        <v>8</v>
      </c>
      <c r="D162" s="96">
        <v>4</v>
      </c>
      <c r="E162" s="96">
        <v>47</v>
      </c>
      <c r="F162" s="96">
        <v>0</v>
      </c>
      <c r="G162" s="96">
        <v>2</v>
      </c>
      <c r="H162" s="96">
        <v>123</v>
      </c>
    </row>
    <row r="163" spans="1:8" ht="15">
      <c r="A163" s="100">
        <v>159</v>
      </c>
      <c r="B163" s="96" t="s">
        <v>728</v>
      </c>
      <c r="C163" s="96" t="s">
        <v>661</v>
      </c>
      <c r="D163" s="96">
        <v>2</v>
      </c>
      <c r="E163" s="96">
        <v>60</v>
      </c>
      <c r="F163" s="96">
        <v>0</v>
      </c>
      <c r="G163" s="96">
        <v>0</v>
      </c>
      <c r="H163" s="96">
        <v>0</v>
      </c>
    </row>
    <row r="164" spans="1:8" ht="15">
      <c r="A164" s="100">
        <v>160</v>
      </c>
      <c r="B164" s="96" t="s">
        <v>548</v>
      </c>
      <c r="C164" s="96" t="s">
        <v>10</v>
      </c>
      <c r="D164" s="96">
        <v>15</v>
      </c>
      <c r="E164" s="96">
        <v>170</v>
      </c>
      <c r="F164" s="96">
        <v>12</v>
      </c>
      <c r="G164" s="96">
        <v>3</v>
      </c>
      <c r="H164" s="96">
        <v>185</v>
      </c>
    </row>
    <row r="165" spans="1:8" ht="15">
      <c r="A165" s="100">
        <v>161</v>
      </c>
      <c r="B165" s="96" t="s">
        <v>549</v>
      </c>
      <c r="C165" s="96" t="s">
        <v>6</v>
      </c>
      <c r="D165" s="96">
        <v>12</v>
      </c>
      <c r="E165" s="96">
        <v>770.89</v>
      </c>
      <c r="F165" s="96">
        <v>7</v>
      </c>
      <c r="G165" s="96">
        <v>6</v>
      </c>
      <c r="H165" s="96">
        <v>374</v>
      </c>
    </row>
    <row r="166" spans="1:8" ht="15">
      <c r="A166" s="100">
        <v>162</v>
      </c>
      <c r="B166" s="96" t="s">
        <v>550</v>
      </c>
      <c r="C166" s="96" t="s">
        <v>6</v>
      </c>
      <c r="D166" s="96">
        <v>2</v>
      </c>
      <c r="E166" s="96">
        <v>115</v>
      </c>
      <c r="F166" s="96">
        <v>0</v>
      </c>
      <c r="G166" s="96">
        <v>4</v>
      </c>
      <c r="H166" s="96">
        <v>55</v>
      </c>
    </row>
    <row r="167" spans="1:8" ht="15">
      <c r="A167" s="100">
        <v>163</v>
      </c>
      <c r="B167" s="96" t="s">
        <v>551</v>
      </c>
      <c r="C167" s="96" t="s">
        <v>7</v>
      </c>
      <c r="D167" s="96">
        <v>2</v>
      </c>
      <c r="E167" s="96">
        <v>30</v>
      </c>
      <c r="F167" s="96">
        <v>0</v>
      </c>
      <c r="G167" s="96">
        <v>2</v>
      </c>
      <c r="H167" s="96">
        <v>150</v>
      </c>
    </row>
    <row r="168" spans="1:8" ht="15">
      <c r="A168" s="100">
        <v>164</v>
      </c>
      <c r="B168" s="96" t="s">
        <v>552</v>
      </c>
      <c r="C168" s="96" t="s">
        <v>7</v>
      </c>
      <c r="D168" s="96">
        <v>9</v>
      </c>
      <c r="E168" s="96">
        <v>130</v>
      </c>
      <c r="F168" s="96">
        <v>0</v>
      </c>
      <c r="G168" s="96">
        <v>1</v>
      </c>
      <c r="H168" s="96">
        <v>15</v>
      </c>
    </row>
    <row r="169" spans="1:8" ht="15">
      <c r="A169" s="100">
        <v>165</v>
      </c>
      <c r="B169" s="96" t="s">
        <v>555</v>
      </c>
      <c r="C169" s="96" t="s">
        <v>10</v>
      </c>
      <c r="D169" s="96">
        <v>6</v>
      </c>
      <c r="E169" s="96">
        <v>2558.5</v>
      </c>
      <c r="F169" s="96">
        <v>6</v>
      </c>
      <c r="G169" s="96">
        <f>13-4</f>
        <v>9</v>
      </c>
      <c r="H169" s="96">
        <v>768</v>
      </c>
    </row>
    <row r="170" spans="1:8" ht="15">
      <c r="A170" s="100">
        <v>166</v>
      </c>
      <c r="B170" s="96" t="s">
        <v>557</v>
      </c>
      <c r="C170" s="96" t="s">
        <v>6</v>
      </c>
      <c r="D170" s="96">
        <v>8</v>
      </c>
      <c r="E170" s="96">
        <v>398</v>
      </c>
      <c r="F170" s="96">
        <v>0</v>
      </c>
      <c r="G170" s="96">
        <v>1</v>
      </c>
      <c r="H170" s="96">
        <v>15</v>
      </c>
    </row>
    <row r="171" spans="1:8" ht="15">
      <c r="A171" s="100">
        <v>167</v>
      </c>
      <c r="B171" s="96" t="s">
        <v>559</v>
      </c>
      <c r="C171" s="96" t="s">
        <v>7</v>
      </c>
      <c r="D171" s="96">
        <v>15</v>
      </c>
      <c r="E171" s="96">
        <v>489</v>
      </c>
      <c r="F171" s="96">
        <v>7</v>
      </c>
      <c r="G171" s="96">
        <v>7</v>
      </c>
      <c r="H171" s="96">
        <v>340</v>
      </c>
    </row>
    <row r="172" spans="1:8" ht="15">
      <c r="A172" s="100">
        <v>168</v>
      </c>
      <c r="B172" s="96" t="s">
        <v>655</v>
      </c>
      <c r="C172" s="96" t="s">
        <v>7</v>
      </c>
      <c r="D172" s="96">
        <v>2</v>
      </c>
      <c r="E172" s="96">
        <v>24</v>
      </c>
      <c r="F172" s="96">
        <v>0</v>
      </c>
      <c r="G172" s="96">
        <v>1</v>
      </c>
      <c r="H172" s="96">
        <v>15</v>
      </c>
    </row>
    <row r="173" spans="1:8" ht="15">
      <c r="A173" s="100">
        <v>169</v>
      </c>
      <c r="B173" s="96" t="s">
        <v>562</v>
      </c>
      <c r="C173" s="96" t="s">
        <v>7</v>
      </c>
      <c r="D173" s="96">
        <v>21</v>
      </c>
      <c r="E173" s="96">
        <v>1694</v>
      </c>
      <c r="F173" s="96">
        <v>23</v>
      </c>
      <c r="G173" s="96">
        <v>8</v>
      </c>
      <c r="H173" s="96">
        <v>363</v>
      </c>
    </row>
    <row r="174" spans="1:8" ht="15">
      <c r="A174" s="100">
        <v>170</v>
      </c>
      <c r="B174" s="96" t="s">
        <v>563</v>
      </c>
      <c r="C174" s="96" t="s">
        <v>10</v>
      </c>
      <c r="D174" s="96">
        <v>33</v>
      </c>
      <c r="E174" s="96">
        <v>682.5999999999999</v>
      </c>
      <c r="F174" s="96">
        <v>3</v>
      </c>
      <c r="G174" s="96">
        <v>1</v>
      </c>
      <c r="H174" s="96">
        <v>15</v>
      </c>
    </row>
    <row r="175" spans="1:8" ht="15">
      <c r="A175" s="100">
        <v>171</v>
      </c>
      <c r="B175" s="96" t="s">
        <v>564</v>
      </c>
      <c r="C175" s="96" t="s">
        <v>6</v>
      </c>
      <c r="D175" s="96">
        <v>5</v>
      </c>
      <c r="E175" s="96">
        <v>524</v>
      </c>
      <c r="F175" s="96">
        <v>5</v>
      </c>
      <c r="G175" s="96">
        <v>0</v>
      </c>
      <c r="H175" s="96">
        <v>0</v>
      </c>
    </row>
    <row r="176" spans="1:8" ht="15">
      <c r="A176" s="100">
        <v>172</v>
      </c>
      <c r="B176" s="96" t="s">
        <v>565</v>
      </c>
      <c r="C176" s="96" t="s">
        <v>9</v>
      </c>
      <c r="D176" s="96">
        <v>1</v>
      </c>
      <c r="E176" s="96">
        <v>5</v>
      </c>
      <c r="F176" s="96">
        <v>6</v>
      </c>
      <c r="G176" s="96">
        <v>0</v>
      </c>
      <c r="H176" s="96">
        <v>0</v>
      </c>
    </row>
    <row r="177" spans="1:8" ht="15">
      <c r="A177" s="100">
        <v>173</v>
      </c>
      <c r="B177" s="96" t="s">
        <v>675</v>
      </c>
      <c r="C177" s="96" t="s">
        <v>7</v>
      </c>
      <c r="D177" s="96">
        <v>1</v>
      </c>
      <c r="E177" s="96">
        <v>10</v>
      </c>
      <c r="F177" s="96">
        <v>0</v>
      </c>
      <c r="G177" s="96">
        <v>0</v>
      </c>
      <c r="H177" s="96">
        <v>0</v>
      </c>
    </row>
    <row r="178" spans="1:8" ht="15">
      <c r="A178" s="100">
        <v>174</v>
      </c>
      <c r="B178" s="96" t="s">
        <v>567</v>
      </c>
      <c r="C178" s="96" t="s">
        <v>7</v>
      </c>
      <c r="D178" s="96">
        <v>2</v>
      </c>
      <c r="E178" s="96">
        <v>17</v>
      </c>
      <c r="F178" s="96">
        <v>0</v>
      </c>
      <c r="G178" s="96">
        <v>0</v>
      </c>
      <c r="H178" s="96">
        <v>0</v>
      </c>
    </row>
    <row r="179" spans="1:8" ht="15">
      <c r="A179" s="100">
        <v>175</v>
      </c>
      <c r="B179" s="96" t="s">
        <v>343</v>
      </c>
      <c r="C179" s="96" t="s">
        <v>7</v>
      </c>
      <c r="D179" s="96">
        <v>2</v>
      </c>
      <c r="E179" s="96">
        <v>22</v>
      </c>
      <c r="F179" s="96">
        <v>0</v>
      </c>
      <c r="G179" s="96">
        <v>0</v>
      </c>
      <c r="H179" s="96">
        <v>0</v>
      </c>
    </row>
    <row r="180" spans="1:8" ht="15">
      <c r="A180" s="100">
        <v>176</v>
      </c>
      <c r="B180" s="96" t="s">
        <v>569</v>
      </c>
      <c r="C180" s="96" t="s">
        <v>7</v>
      </c>
      <c r="D180" s="96">
        <v>3</v>
      </c>
      <c r="E180" s="96">
        <v>15.030000000000001</v>
      </c>
      <c r="F180" s="96">
        <v>0</v>
      </c>
      <c r="G180" s="96">
        <v>3</v>
      </c>
      <c r="H180" s="96">
        <v>130</v>
      </c>
    </row>
    <row r="181" spans="1:8" ht="18.75">
      <c r="A181" s="163" t="s">
        <v>18</v>
      </c>
      <c r="B181" s="163"/>
      <c r="C181" s="163"/>
      <c r="D181" s="118">
        <f>SUM(D5:D180)</f>
        <v>1137</v>
      </c>
      <c r="E181" s="118">
        <f>SUM(E5:E180)</f>
        <v>74147.226</v>
      </c>
      <c r="F181" s="118">
        <f>SUM(F5:F180)</f>
        <v>277</v>
      </c>
      <c r="G181" s="118">
        <f>SUM(G5:G180)</f>
        <v>441</v>
      </c>
      <c r="H181" s="118">
        <f>SUM(H5:H180)</f>
        <v>14305.75</v>
      </c>
    </row>
    <row r="182" ht="15">
      <c r="F182" s="121"/>
    </row>
  </sheetData>
  <sheetProtection/>
  <autoFilter ref="A4:H184"/>
  <mergeCells count="8">
    <mergeCell ref="A181:C181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5"/>
  <sheetViews>
    <sheetView zoomScalePageLayoutView="0" workbookViewId="0" topLeftCell="A172">
      <selection activeCell="E15" sqref="E15"/>
    </sheetView>
  </sheetViews>
  <sheetFormatPr defaultColWidth="9.140625" defaultRowHeight="15"/>
  <cols>
    <col min="1" max="1" width="7.140625" style="80" customWidth="1"/>
    <col min="2" max="2" width="29.00390625" style="120" customWidth="1"/>
    <col min="3" max="3" width="19.00390625" style="120" customWidth="1"/>
    <col min="4" max="4" width="11.28125" style="80" customWidth="1"/>
    <col min="5" max="5" width="14.8515625" style="80" customWidth="1"/>
    <col min="6" max="6" width="14.28125" style="120" customWidth="1"/>
    <col min="7" max="7" width="14.57421875" style="80" customWidth="1"/>
    <col min="8" max="8" width="14.421875" style="80" customWidth="1"/>
    <col min="9" max="9" width="9.140625" style="80" customWidth="1"/>
    <col min="10" max="16384" width="9.140625" style="120" customWidth="1"/>
  </cols>
  <sheetData>
    <row r="1" spans="1:8" ht="94.5" customHeight="1">
      <c r="A1" s="152" t="s">
        <v>786</v>
      </c>
      <c r="B1" s="153"/>
      <c r="C1" s="153"/>
      <c r="D1" s="153"/>
      <c r="E1" s="154"/>
      <c r="F1" s="154"/>
      <c r="G1" s="155"/>
      <c r="H1" s="156"/>
    </row>
    <row r="2" spans="1:8" ht="82.5" customHeight="1">
      <c r="A2" s="132" t="s">
        <v>0</v>
      </c>
      <c r="B2" s="132" t="s">
        <v>2</v>
      </c>
      <c r="C2" s="132" t="s">
        <v>3</v>
      </c>
      <c r="D2" s="136" t="s">
        <v>13</v>
      </c>
      <c r="E2" s="136"/>
      <c r="F2" s="132" t="s">
        <v>14</v>
      </c>
      <c r="G2" s="132" t="s">
        <v>15</v>
      </c>
      <c r="H2" s="132"/>
    </row>
    <row r="3" spans="1:8" ht="110.25">
      <c r="A3" s="132"/>
      <c r="B3" s="132"/>
      <c r="C3" s="132"/>
      <c r="D3" s="122" t="s">
        <v>1</v>
      </c>
      <c r="E3" s="122" t="s">
        <v>747</v>
      </c>
      <c r="F3" s="132"/>
      <c r="G3" s="122" t="s">
        <v>575</v>
      </c>
      <c r="H3" s="122" t="s">
        <v>748</v>
      </c>
    </row>
    <row r="4" spans="1:8" ht="15">
      <c r="A4" s="79">
        <v>1</v>
      </c>
      <c r="B4" s="77">
        <v>2</v>
      </c>
      <c r="C4" s="77">
        <v>3</v>
      </c>
      <c r="D4" s="79">
        <v>4</v>
      </c>
      <c r="E4" s="79">
        <v>5</v>
      </c>
      <c r="F4" s="77">
        <v>6</v>
      </c>
      <c r="G4" s="79">
        <v>7</v>
      </c>
      <c r="H4" s="79">
        <v>8</v>
      </c>
    </row>
    <row r="5" spans="1:10" ht="15">
      <c r="A5" s="79">
        <v>1</v>
      </c>
      <c r="B5" s="77" t="s">
        <v>492</v>
      </c>
      <c r="C5" s="77" t="s">
        <v>6</v>
      </c>
      <c r="D5" s="79">
        <v>4</v>
      </c>
      <c r="E5" s="79">
        <v>3258</v>
      </c>
      <c r="F5" s="79">
        <v>1</v>
      </c>
      <c r="G5" s="79">
        <v>1</v>
      </c>
      <c r="H5" s="79">
        <v>15</v>
      </c>
      <c r="J5" s="80"/>
    </row>
    <row r="6" spans="1:8" ht="15">
      <c r="A6" s="79">
        <v>2</v>
      </c>
      <c r="B6" s="77" t="s">
        <v>782</v>
      </c>
      <c r="C6" s="77" t="s">
        <v>783</v>
      </c>
      <c r="D6" s="79">
        <v>0</v>
      </c>
      <c r="E6" s="79">
        <v>0</v>
      </c>
      <c r="F6" s="79">
        <v>0</v>
      </c>
      <c r="G6" s="79">
        <v>1</v>
      </c>
      <c r="H6" s="79">
        <v>600</v>
      </c>
    </row>
    <row r="7" spans="1:8" ht="15">
      <c r="A7" s="79">
        <v>3</v>
      </c>
      <c r="B7" s="77" t="s">
        <v>378</v>
      </c>
      <c r="C7" s="77" t="s">
        <v>8</v>
      </c>
      <c r="D7" s="79">
        <v>2</v>
      </c>
      <c r="E7" s="79">
        <v>18</v>
      </c>
      <c r="F7" s="79">
        <v>0</v>
      </c>
      <c r="G7" s="79">
        <v>1</v>
      </c>
      <c r="H7" s="79">
        <v>8.7</v>
      </c>
    </row>
    <row r="8" spans="1:8" ht="15">
      <c r="A8" s="79">
        <v>4</v>
      </c>
      <c r="B8" s="77" t="s">
        <v>379</v>
      </c>
      <c r="C8" s="77" t="s">
        <v>8</v>
      </c>
      <c r="D8" s="79">
        <v>10</v>
      </c>
      <c r="E8" s="79">
        <v>81</v>
      </c>
      <c r="F8" s="79">
        <v>0</v>
      </c>
      <c r="G8" s="79">
        <v>2</v>
      </c>
      <c r="H8" s="79">
        <v>124</v>
      </c>
    </row>
    <row r="9" spans="1:8" ht="15">
      <c r="A9" s="79">
        <v>5</v>
      </c>
      <c r="B9" s="77" t="s">
        <v>380</v>
      </c>
      <c r="C9" s="77" t="s">
        <v>8</v>
      </c>
      <c r="D9" s="79">
        <v>2</v>
      </c>
      <c r="E9" s="79">
        <v>465</v>
      </c>
      <c r="F9" s="79">
        <v>0</v>
      </c>
      <c r="G9" s="79">
        <v>3</v>
      </c>
      <c r="H9" s="79">
        <v>18</v>
      </c>
    </row>
    <row r="10" spans="1:8" ht="15">
      <c r="A10" s="79">
        <v>6</v>
      </c>
      <c r="B10" s="77" t="s">
        <v>789</v>
      </c>
      <c r="C10" s="77"/>
      <c r="D10" s="79">
        <v>5</v>
      </c>
      <c r="E10" s="79">
        <v>530</v>
      </c>
      <c r="F10" s="79">
        <v>0</v>
      </c>
      <c r="G10" s="79">
        <v>0</v>
      </c>
      <c r="H10" s="79">
        <v>0</v>
      </c>
    </row>
    <row r="11" spans="1:8" ht="15">
      <c r="A11" s="79">
        <v>7</v>
      </c>
      <c r="B11" s="77" t="s">
        <v>704</v>
      </c>
      <c r="C11" s="77" t="s">
        <v>7</v>
      </c>
      <c r="D11" s="79">
        <v>1</v>
      </c>
      <c r="E11" s="79">
        <v>15</v>
      </c>
      <c r="F11" s="79">
        <v>0</v>
      </c>
      <c r="G11" s="79">
        <v>1</v>
      </c>
      <c r="H11" s="79">
        <v>15</v>
      </c>
    </row>
    <row r="12" spans="1:8" ht="15">
      <c r="A12" s="79">
        <v>8</v>
      </c>
      <c r="B12" s="77" t="s">
        <v>710</v>
      </c>
      <c r="C12" s="77" t="s">
        <v>8</v>
      </c>
      <c r="D12" s="79">
        <v>0</v>
      </c>
      <c r="E12" s="79">
        <v>0</v>
      </c>
      <c r="F12" s="79">
        <v>0</v>
      </c>
      <c r="G12" s="79">
        <v>2</v>
      </c>
      <c r="H12" s="79">
        <v>24</v>
      </c>
    </row>
    <row r="13" spans="1:8" ht="15">
      <c r="A13" s="79">
        <v>9</v>
      </c>
      <c r="B13" s="77" t="s">
        <v>381</v>
      </c>
      <c r="C13" s="77" t="s">
        <v>177</v>
      </c>
      <c r="D13" s="79">
        <v>3</v>
      </c>
      <c r="E13" s="79">
        <v>32</v>
      </c>
      <c r="F13" s="79">
        <v>0</v>
      </c>
      <c r="G13" s="79">
        <v>4</v>
      </c>
      <c r="H13" s="79">
        <v>30</v>
      </c>
    </row>
    <row r="14" spans="1:8" ht="15">
      <c r="A14" s="79">
        <v>10</v>
      </c>
      <c r="B14" s="77" t="s">
        <v>382</v>
      </c>
      <c r="C14" s="77" t="s">
        <v>6</v>
      </c>
      <c r="D14" s="79">
        <v>4</v>
      </c>
      <c r="E14" s="79">
        <v>50</v>
      </c>
      <c r="F14" s="79">
        <v>0</v>
      </c>
      <c r="G14" s="79">
        <v>11</v>
      </c>
      <c r="H14" s="79">
        <v>245</v>
      </c>
    </row>
    <row r="15" spans="1:8" ht="15">
      <c r="A15" s="79">
        <v>11</v>
      </c>
      <c r="B15" s="77" t="s">
        <v>597</v>
      </c>
      <c r="C15" s="77" t="s">
        <v>7</v>
      </c>
      <c r="D15" s="79">
        <v>2</v>
      </c>
      <c r="E15" s="79">
        <v>22</v>
      </c>
      <c r="F15" s="79">
        <v>0</v>
      </c>
      <c r="G15" s="79">
        <v>2</v>
      </c>
      <c r="H15" s="79">
        <v>22</v>
      </c>
    </row>
    <row r="16" spans="1:8" ht="15">
      <c r="A16" s="79">
        <v>12</v>
      </c>
      <c r="B16" s="77" t="s">
        <v>383</v>
      </c>
      <c r="C16" s="77" t="s">
        <v>7</v>
      </c>
      <c r="D16" s="79">
        <v>1</v>
      </c>
      <c r="E16" s="79">
        <v>15</v>
      </c>
      <c r="F16" s="79">
        <v>0</v>
      </c>
      <c r="G16" s="79">
        <v>1</v>
      </c>
      <c r="H16" s="79">
        <v>15</v>
      </c>
    </row>
    <row r="17" spans="1:8" ht="15">
      <c r="A17" s="79">
        <v>13</v>
      </c>
      <c r="B17" s="77" t="s">
        <v>647</v>
      </c>
      <c r="C17" s="77" t="s">
        <v>5</v>
      </c>
      <c r="D17" s="79">
        <v>1</v>
      </c>
      <c r="E17" s="79">
        <v>520</v>
      </c>
      <c r="F17" s="79">
        <v>0</v>
      </c>
      <c r="G17" s="79">
        <v>2</v>
      </c>
      <c r="H17" s="79">
        <v>190</v>
      </c>
    </row>
    <row r="18" spans="1:8" ht="15">
      <c r="A18" s="79">
        <v>14</v>
      </c>
      <c r="B18" s="77" t="s">
        <v>385</v>
      </c>
      <c r="C18" s="77" t="s">
        <v>6</v>
      </c>
      <c r="D18" s="79">
        <v>1</v>
      </c>
      <c r="E18" s="79">
        <v>15</v>
      </c>
      <c r="F18" s="79">
        <v>0</v>
      </c>
      <c r="G18" s="79">
        <v>17</v>
      </c>
      <c r="H18" s="79">
        <v>178.5</v>
      </c>
    </row>
    <row r="19" spans="1:8" ht="15">
      <c r="A19" s="79">
        <v>15</v>
      </c>
      <c r="B19" s="77" t="s">
        <v>386</v>
      </c>
      <c r="C19" s="77" t="s">
        <v>7</v>
      </c>
      <c r="D19" s="79">
        <v>2</v>
      </c>
      <c r="E19" s="79">
        <v>20</v>
      </c>
      <c r="F19" s="79">
        <v>0</v>
      </c>
      <c r="G19" s="79">
        <v>1</v>
      </c>
      <c r="H19" s="79">
        <v>0.1</v>
      </c>
    </row>
    <row r="20" spans="1:8" ht="15">
      <c r="A20" s="79">
        <v>16</v>
      </c>
      <c r="B20" s="77" t="s">
        <v>388</v>
      </c>
      <c r="C20" s="77" t="s">
        <v>7</v>
      </c>
      <c r="D20" s="79">
        <v>2</v>
      </c>
      <c r="E20" s="79">
        <v>30</v>
      </c>
      <c r="F20" s="79">
        <v>0</v>
      </c>
      <c r="G20" s="79">
        <v>7</v>
      </c>
      <c r="H20" s="79">
        <v>63</v>
      </c>
    </row>
    <row r="21" spans="1:8" ht="15">
      <c r="A21" s="79">
        <v>17</v>
      </c>
      <c r="B21" s="77" t="s">
        <v>328</v>
      </c>
      <c r="C21" s="77" t="s">
        <v>7</v>
      </c>
      <c r="D21" s="79">
        <v>1</v>
      </c>
      <c r="E21" s="79">
        <v>15</v>
      </c>
      <c r="F21" s="79">
        <v>0</v>
      </c>
      <c r="G21" s="79">
        <v>1</v>
      </c>
      <c r="H21" s="79">
        <v>15</v>
      </c>
    </row>
    <row r="22" spans="1:8" ht="15">
      <c r="A22" s="79">
        <v>18</v>
      </c>
      <c r="B22" s="77" t="s">
        <v>390</v>
      </c>
      <c r="C22" s="77" t="s">
        <v>7</v>
      </c>
      <c r="D22" s="79">
        <v>8</v>
      </c>
      <c r="E22" s="79">
        <v>160</v>
      </c>
      <c r="F22" s="79">
        <v>0</v>
      </c>
      <c r="G22" s="79">
        <v>3</v>
      </c>
      <c r="H22" s="79">
        <v>15</v>
      </c>
    </row>
    <row r="23" spans="1:8" ht="15">
      <c r="A23" s="79">
        <v>19</v>
      </c>
      <c r="B23" s="77" t="s">
        <v>391</v>
      </c>
      <c r="C23" s="77" t="s">
        <v>8</v>
      </c>
      <c r="D23" s="79">
        <v>15</v>
      </c>
      <c r="E23" s="79">
        <v>524.6</v>
      </c>
      <c r="F23" s="79">
        <v>1</v>
      </c>
      <c r="G23" s="79">
        <v>4</v>
      </c>
      <c r="H23" s="79">
        <v>98</v>
      </c>
    </row>
    <row r="24" spans="1:8" ht="15">
      <c r="A24" s="79">
        <v>20</v>
      </c>
      <c r="B24" s="77" t="s">
        <v>584</v>
      </c>
      <c r="C24" s="77" t="s">
        <v>6</v>
      </c>
      <c r="D24" s="79">
        <v>3</v>
      </c>
      <c r="E24" s="79">
        <v>45</v>
      </c>
      <c r="F24" s="79">
        <v>0</v>
      </c>
      <c r="G24" s="79">
        <v>3</v>
      </c>
      <c r="H24" s="79">
        <v>45</v>
      </c>
    </row>
    <row r="25" spans="1:8" ht="15">
      <c r="A25" s="79">
        <v>21</v>
      </c>
      <c r="B25" s="77" t="s">
        <v>600</v>
      </c>
      <c r="C25" s="77" t="s">
        <v>8</v>
      </c>
      <c r="D25" s="79">
        <v>9</v>
      </c>
      <c r="E25" s="79">
        <v>55</v>
      </c>
      <c r="F25" s="79">
        <v>0</v>
      </c>
      <c r="G25" s="79">
        <v>1</v>
      </c>
      <c r="H25" s="79">
        <v>15</v>
      </c>
    </row>
    <row r="26" spans="1:8" ht="15">
      <c r="A26" s="79">
        <v>22</v>
      </c>
      <c r="B26" s="77" t="s">
        <v>707</v>
      </c>
      <c r="C26" s="77" t="s">
        <v>7</v>
      </c>
      <c r="D26" s="79">
        <v>2</v>
      </c>
      <c r="E26" s="79">
        <v>28</v>
      </c>
      <c r="F26" s="79">
        <v>0</v>
      </c>
      <c r="G26" s="79">
        <v>1</v>
      </c>
      <c r="H26" s="79">
        <v>15</v>
      </c>
    </row>
    <row r="27" spans="1:8" ht="15">
      <c r="A27" s="79">
        <v>23</v>
      </c>
      <c r="B27" s="77" t="s">
        <v>395</v>
      </c>
      <c r="C27" s="77" t="s">
        <v>7</v>
      </c>
      <c r="D27" s="79">
        <v>2</v>
      </c>
      <c r="E27" s="79">
        <v>27</v>
      </c>
      <c r="F27" s="79">
        <v>0</v>
      </c>
      <c r="G27" s="79">
        <v>2</v>
      </c>
      <c r="H27" s="79">
        <v>27</v>
      </c>
    </row>
    <row r="28" spans="1:8" ht="15">
      <c r="A28" s="79">
        <v>24</v>
      </c>
      <c r="B28" s="77" t="s">
        <v>717</v>
      </c>
      <c r="C28" s="77" t="s">
        <v>7</v>
      </c>
      <c r="D28" s="79">
        <v>1</v>
      </c>
      <c r="E28" s="79">
        <v>15</v>
      </c>
      <c r="F28" s="79">
        <v>0</v>
      </c>
      <c r="G28" s="79">
        <v>1</v>
      </c>
      <c r="H28" s="79">
        <v>15</v>
      </c>
    </row>
    <row r="29" spans="1:8" ht="15">
      <c r="A29" s="79">
        <v>25</v>
      </c>
      <c r="B29" s="77" t="s">
        <v>398</v>
      </c>
      <c r="C29" s="77" t="s">
        <v>7</v>
      </c>
      <c r="D29" s="79">
        <v>1</v>
      </c>
      <c r="E29" s="79">
        <v>15</v>
      </c>
      <c r="F29" s="79">
        <v>0</v>
      </c>
      <c r="G29" s="79">
        <v>1</v>
      </c>
      <c r="H29" s="79">
        <v>15</v>
      </c>
    </row>
    <row r="30" spans="1:8" ht="15">
      <c r="A30" s="79">
        <v>26</v>
      </c>
      <c r="B30" s="77" t="s">
        <v>752</v>
      </c>
      <c r="C30" s="77" t="s">
        <v>7</v>
      </c>
      <c r="D30" s="79">
        <v>2</v>
      </c>
      <c r="E30" s="79">
        <v>122</v>
      </c>
      <c r="F30" s="79">
        <v>0</v>
      </c>
      <c r="G30" s="79">
        <v>2</v>
      </c>
      <c r="H30" s="79">
        <v>23</v>
      </c>
    </row>
    <row r="31" spans="1:8" ht="15">
      <c r="A31" s="79">
        <v>27</v>
      </c>
      <c r="B31" s="77" t="s">
        <v>399</v>
      </c>
      <c r="C31" s="77" t="s">
        <v>6</v>
      </c>
      <c r="D31" s="79">
        <v>12</v>
      </c>
      <c r="E31" s="79">
        <v>4344.5</v>
      </c>
      <c r="F31" s="79">
        <v>0</v>
      </c>
      <c r="G31" s="79">
        <v>5</v>
      </c>
      <c r="H31" s="79">
        <v>682.65</v>
      </c>
    </row>
    <row r="32" spans="1:8" ht="15">
      <c r="A32" s="79">
        <v>28</v>
      </c>
      <c r="B32" s="77" t="s">
        <v>592</v>
      </c>
      <c r="C32" s="77" t="s">
        <v>6</v>
      </c>
      <c r="D32" s="79">
        <v>7</v>
      </c>
      <c r="E32" s="79">
        <v>5067.1</v>
      </c>
      <c r="F32" s="79">
        <v>0</v>
      </c>
      <c r="G32" s="79">
        <v>2</v>
      </c>
      <c r="H32" s="79">
        <v>142.69</v>
      </c>
    </row>
    <row r="33" spans="1:8" ht="15">
      <c r="A33" s="79">
        <v>29</v>
      </c>
      <c r="B33" s="77" t="s">
        <v>330</v>
      </c>
      <c r="C33" s="77" t="s">
        <v>7</v>
      </c>
      <c r="D33" s="79">
        <v>1</v>
      </c>
      <c r="E33" s="79">
        <v>265</v>
      </c>
      <c r="F33" s="79">
        <v>0</v>
      </c>
      <c r="G33" s="79">
        <v>1</v>
      </c>
      <c r="H33" s="79">
        <v>15</v>
      </c>
    </row>
    <row r="34" spans="1:8" ht="15">
      <c r="A34" s="79">
        <v>30</v>
      </c>
      <c r="B34" s="77" t="s">
        <v>663</v>
      </c>
      <c r="C34" s="77" t="s">
        <v>7</v>
      </c>
      <c r="D34" s="79">
        <v>4</v>
      </c>
      <c r="E34" s="79">
        <v>27</v>
      </c>
      <c r="F34" s="79">
        <v>0</v>
      </c>
      <c r="G34" s="79">
        <v>1</v>
      </c>
      <c r="H34" s="79">
        <v>15</v>
      </c>
    </row>
    <row r="35" spans="1:8" ht="15">
      <c r="A35" s="79">
        <v>31</v>
      </c>
      <c r="B35" s="77" t="s">
        <v>400</v>
      </c>
      <c r="C35" s="77" t="s">
        <v>6</v>
      </c>
      <c r="D35" s="79">
        <v>6</v>
      </c>
      <c r="E35" s="79">
        <v>15</v>
      </c>
      <c r="F35" s="79">
        <v>1</v>
      </c>
      <c r="G35" s="79">
        <v>13</v>
      </c>
      <c r="H35" s="79">
        <v>158.14</v>
      </c>
    </row>
    <row r="36" spans="1:8" ht="15">
      <c r="A36" s="79">
        <v>32</v>
      </c>
      <c r="B36" s="77" t="s">
        <v>401</v>
      </c>
      <c r="C36" s="77" t="s">
        <v>21</v>
      </c>
      <c r="D36" s="79">
        <v>2</v>
      </c>
      <c r="E36" s="79">
        <v>15</v>
      </c>
      <c r="F36" s="79">
        <v>0</v>
      </c>
      <c r="G36" s="79">
        <v>2</v>
      </c>
      <c r="H36" s="79">
        <v>11</v>
      </c>
    </row>
    <row r="37" spans="1:8" ht="15">
      <c r="A37" s="79">
        <v>33</v>
      </c>
      <c r="B37" s="77" t="s">
        <v>403</v>
      </c>
      <c r="C37" s="77" t="s">
        <v>6</v>
      </c>
      <c r="D37" s="79">
        <v>10</v>
      </c>
      <c r="E37" s="79">
        <v>2004.72</v>
      </c>
      <c r="F37" s="79">
        <v>5</v>
      </c>
      <c r="G37" s="79">
        <v>10</v>
      </c>
      <c r="H37" s="79">
        <v>1238.01</v>
      </c>
    </row>
    <row r="38" spans="1:8" ht="15">
      <c r="A38" s="79">
        <v>34</v>
      </c>
      <c r="B38" s="77" t="s">
        <v>403</v>
      </c>
      <c r="C38" s="77" t="s">
        <v>8</v>
      </c>
      <c r="D38" s="79">
        <v>0</v>
      </c>
      <c r="E38" s="79">
        <v>0</v>
      </c>
      <c r="F38" s="79">
        <v>2</v>
      </c>
      <c r="G38" s="79">
        <v>8</v>
      </c>
      <c r="H38" s="79">
        <v>90</v>
      </c>
    </row>
    <row r="39" spans="1:8" ht="15">
      <c r="A39" s="79">
        <v>35</v>
      </c>
      <c r="B39" s="77" t="s">
        <v>602</v>
      </c>
      <c r="C39" s="77" t="s">
        <v>7</v>
      </c>
      <c r="D39" s="79">
        <v>1</v>
      </c>
      <c r="E39" s="79">
        <v>15</v>
      </c>
      <c r="F39" s="79">
        <v>0</v>
      </c>
      <c r="G39" s="79">
        <v>1</v>
      </c>
      <c r="H39" s="79">
        <v>15</v>
      </c>
    </row>
    <row r="40" spans="1:8" ht="15">
      <c r="A40" s="79">
        <v>36</v>
      </c>
      <c r="B40" s="77" t="s">
        <v>404</v>
      </c>
      <c r="C40" s="77" t="s">
        <v>7</v>
      </c>
      <c r="D40" s="79">
        <v>5</v>
      </c>
      <c r="E40" s="79">
        <v>60</v>
      </c>
      <c r="F40" s="79">
        <v>0</v>
      </c>
      <c r="G40" s="79">
        <v>10</v>
      </c>
      <c r="H40" s="79">
        <v>73.5</v>
      </c>
    </row>
    <row r="41" spans="1:8" ht="15">
      <c r="A41" s="79">
        <v>37</v>
      </c>
      <c r="B41" s="77" t="s">
        <v>699</v>
      </c>
      <c r="C41" s="77" t="s">
        <v>7</v>
      </c>
      <c r="D41" s="79">
        <v>2</v>
      </c>
      <c r="E41" s="79">
        <v>15</v>
      </c>
      <c r="F41" s="79">
        <v>0</v>
      </c>
      <c r="G41" s="79">
        <v>1</v>
      </c>
      <c r="H41" s="79">
        <v>15</v>
      </c>
    </row>
    <row r="42" spans="1:8" ht="15">
      <c r="A42" s="79">
        <v>38</v>
      </c>
      <c r="B42" s="77" t="s">
        <v>405</v>
      </c>
      <c r="C42" s="77" t="s">
        <v>6</v>
      </c>
      <c r="D42" s="79">
        <v>3</v>
      </c>
      <c r="E42" s="79">
        <v>37</v>
      </c>
      <c r="F42" s="79">
        <v>0</v>
      </c>
      <c r="G42" s="79">
        <v>3</v>
      </c>
      <c r="H42" s="79">
        <v>37</v>
      </c>
    </row>
    <row r="43" spans="1:8" ht="15">
      <c r="A43" s="79">
        <v>39</v>
      </c>
      <c r="B43" s="77" t="s">
        <v>406</v>
      </c>
      <c r="C43" s="77" t="s">
        <v>10</v>
      </c>
      <c r="D43" s="79">
        <v>3</v>
      </c>
      <c r="E43" s="79">
        <v>15</v>
      </c>
      <c r="F43" s="79">
        <v>0</v>
      </c>
      <c r="G43" s="79">
        <v>18</v>
      </c>
      <c r="H43" s="79">
        <v>264</v>
      </c>
    </row>
    <row r="44" spans="1:8" ht="15">
      <c r="A44" s="79">
        <v>40</v>
      </c>
      <c r="B44" s="77" t="s">
        <v>406</v>
      </c>
      <c r="C44" s="77" t="s">
        <v>6</v>
      </c>
      <c r="D44" s="79">
        <v>4</v>
      </c>
      <c r="E44" s="79">
        <v>262.5</v>
      </c>
      <c r="F44" s="79">
        <v>1</v>
      </c>
      <c r="G44" s="79">
        <v>1</v>
      </c>
      <c r="H44" s="79">
        <v>340</v>
      </c>
    </row>
    <row r="45" spans="1:8" ht="15">
      <c r="A45" s="79">
        <v>41</v>
      </c>
      <c r="B45" s="77" t="s">
        <v>406</v>
      </c>
      <c r="C45" s="77" t="s">
        <v>265</v>
      </c>
      <c r="D45" s="79">
        <v>17</v>
      </c>
      <c r="E45" s="79">
        <v>341</v>
      </c>
      <c r="F45" s="79">
        <v>0</v>
      </c>
      <c r="G45" s="79">
        <v>1</v>
      </c>
      <c r="H45" s="79">
        <v>102</v>
      </c>
    </row>
    <row r="46" spans="1:8" ht="15">
      <c r="A46" s="79">
        <v>42</v>
      </c>
      <c r="B46" s="77" t="s">
        <v>407</v>
      </c>
      <c r="C46" s="77" t="s">
        <v>10</v>
      </c>
      <c r="D46" s="79">
        <v>1</v>
      </c>
      <c r="E46" s="79">
        <v>15</v>
      </c>
      <c r="F46" s="79">
        <v>0</v>
      </c>
      <c r="G46" s="79">
        <v>1</v>
      </c>
      <c r="H46" s="79">
        <v>15</v>
      </c>
    </row>
    <row r="47" spans="1:8" ht="15">
      <c r="A47" s="79">
        <v>43</v>
      </c>
      <c r="B47" s="77" t="s">
        <v>683</v>
      </c>
      <c r="C47" s="77" t="s">
        <v>7</v>
      </c>
      <c r="D47" s="79">
        <v>2</v>
      </c>
      <c r="E47" s="79">
        <v>15</v>
      </c>
      <c r="F47" s="79">
        <v>0</v>
      </c>
      <c r="G47" s="79">
        <v>2</v>
      </c>
      <c r="H47" s="79">
        <v>12</v>
      </c>
    </row>
    <row r="48" spans="1:8" ht="15">
      <c r="A48" s="79">
        <v>44</v>
      </c>
      <c r="B48" s="77" t="s">
        <v>410</v>
      </c>
      <c r="C48" s="77" t="s">
        <v>5</v>
      </c>
      <c r="D48" s="79">
        <v>9</v>
      </c>
      <c r="E48" s="79">
        <v>325</v>
      </c>
      <c r="F48" s="79">
        <v>0</v>
      </c>
      <c r="G48" s="79">
        <v>14</v>
      </c>
      <c r="H48" s="79">
        <v>274</v>
      </c>
    </row>
    <row r="49" spans="1:8" ht="15">
      <c r="A49" s="79">
        <v>45</v>
      </c>
      <c r="B49" s="77" t="s">
        <v>612</v>
      </c>
      <c r="C49" s="77" t="s">
        <v>8</v>
      </c>
      <c r="D49" s="79">
        <v>4</v>
      </c>
      <c r="E49" s="79">
        <v>152</v>
      </c>
      <c r="F49" s="79">
        <v>0</v>
      </c>
      <c r="G49" s="79">
        <v>1</v>
      </c>
      <c r="H49" s="79">
        <v>5.6</v>
      </c>
    </row>
    <row r="50" spans="1:8" ht="15">
      <c r="A50" s="79">
        <v>46</v>
      </c>
      <c r="B50" s="77" t="s">
        <v>412</v>
      </c>
      <c r="C50" s="77" t="s">
        <v>7</v>
      </c>
      <c r="D50" s="79">
        <v>19</v>
      </c>
      <c r="E50" s="79">
        <v>555</v>
      </c>
      <c r="F50" s="79">
        <v>1</v>
      </c>
      <c r="G50" s="79">
        <v>8</v>
      </c>
      <c r="H50" s="79">
        <v>99</v>
      </c>
    </row>
    <row r="51" spans="1:8" ht="15">
      <c r="A51" s="79">
        <v>47</v>
      </c>
      <c r="B51" s="77" t="s">
        <v>415</v>
      </c>
      <c r="C51" s="77" t="s">
        <v>8</v>
      </c>
      <c r="D51" s="79">
        <v>7</v>
      </c>
      <c r="E51" s="79">
        <v>610.4000000000001</v>
      </c>
      <c r="F51" s="79">
        <v>2</v>
      </c>
      <c r="G51" s="79">
        <v>1</v>
      </c>
      <c r="H51" s="79">
        <v>50</v>
      </c>
    </row>
    <row r="52" spans="1:8" ht="15">
      <c r="A52" s="79">
        <v>48</v>
      </c>
      <c r="B52" s="77" t="s">
        <v>416</v>
      </c>
      <c r="C52" s="77" t="s">
        <v>8</v>
      </c>
      <c r="D52" s="79">
        <v>6</v>
      </c>
      <c r="E52" s="79">
        <v>141</v>
      </c>
      <c r="F52" s="79">
        <v>1</v>
      </c>
      <c r="G52" s="79">
        <v>2</v>
      </c>
      <c r="H52" s="79">
        <v>30</v>
      </c>
    </row>
    <row r="53" spans="1:8" ht="15">
      <c r="A53" s="79">
        <v>49</v>
      </c>
      <c r="B53" s="77" t="s">
        <v>417</v>
      </c>
      <c r="C53" s="77" t="s">
        <v>8</v>
      </c>
      <c r="D53" s="79">
        <v>10</v>
      </c>
      <c r="E53" s="79">
        <v>223</v>
      </c>
      <c r="F53" s="79">
        <v>0</v>
      </c>
      <c r="G53" s="79">
        <v>6</v>
      </c>
      <c r="H53" s="79">
        <v>70</v>
      </c>
    </row>
    <row r="54" spans="1:8" ht="15">
      <c r="A54" s="79">
        <v>50</v>
      </c>
      <c r="B54" s="77" t="s">
        <v>418</v>
      </c>
      <c r="C54" s="77" t="s">
        <v>6</v>
      </c>
      <c r="D54" s="79">
        <v>2</v>
      </c>
      <c r="E54" s="79">
        <v>575</v>
      </c>
      <c r="F54" s="79">
        <v>0</v>
      </c>
      <c r="G54" s="79">
        <v>2</v>
      </c>
      <c r="H54" s="79">
        <v>7</v>
      </c>
    </row>
    <row r="55" spans="1:8" ht="15">
      <c r="A55" s="79">
        <v>51</v>
      </c>
      <c r="B55" s="77" t="s">
        <v>419</v>
      </c>
      <c r="C55" s="77" t="s">
        <v>6</v>
      </c>
      <c r="D55" s="79">
        <v>13</v>
      </c>
      <c r="E55" s="79">
        <v>1256</v>
      </c>
      <c r="F55" s="79">
        <v>0</v>
      </c>
      <c r="G55" s="79">
        <v>7</v>
      </c>
      <c r="H55" s="79">
        <v>166</v>
      </c>
    </row>
    <row r="56" spans="1:8" ht="15">
      <c r="A56" s="79">
        <v>52</v>
      </c>
      <c r="B56" s="77" t="s">
        <v>420</v>
      </c>
      <c r="C56" s="77" t="s">
        <v>11</v>
      </c>
      <c r="D56" s="79">
        <v>4</v>
      </c>
      <c r="E56" s="79">
        <v>782.1</v>
      </c>
      <c r="F56" s="79">
        <v>0</v>
      </c>
      <c r="G56" s="79">
        <v>4</v>
      </c>
      <c r="H56" s="79">
        <v>782.1</v>
      </c>
    </row>
    <row r="57" spans="1:8" ht="15">
      <c r="A57" s="79">
        <v>53</v>
      </c>
      <c r="B57" s="77" t="s">
        <v>603</v>
      </c>
      <c r="C57" s="77" t="s">
        <v>8</v>
      </c>
      <c r="D57" s="79">
        <v>4</v>
      </c>
      <c r="E57" s="79">
        <v>92</v>
      </c>
      <c r="F57" s="79">
        <v>0</v>
      </c>
      <c r="G57" s="79">
        <v>3</v>
      </c>
      <c r="H57" s="79">
        <v>18</v>
      </c>
    </row>
    <row r="58" spans="1:8" ht="15">
      <c r="A58" s="79">
        <v>54</v>
      </c>
      <c r="B58" s="77" t="s">
        <v>422</v>
      </c>
      <c r="C58" s="77" t="s">
        <v>6</v>
      </c>
      <c r="D58" s="79">
        <v>6</v>
      </c>
      <c r="E58" s="79">
        <v>81</v>
      </c>
      <c r="F58" s="79">
        <v>0</v>
      </c>
      <c r="G58" s="79">
        <v>4</v>
      </c>
      <c r="H58" s="79">
        <v>49</v>
      </c>
    </row>
    <row r="59" spans="1:8" ht="15">
      <c r="A59" s="79">
        <v>55</v>
      </c>
      <c r="B59" s="77" t="s">
        <v>424</v>
      </c>
      <c r="C59" s="77" t="s">
        <v>7</v>
      </c>
      <c r="D59" s="79">
        <v>3</v>
      </c>
      <c r="E59" s="79">
        <v>45</v>
      </c>
      <c r="F59" s="79">
        <v>0</v>
      </c>
      <c r="G59" s="79">
        <v>1</v>
      </c>
      <c r="H59" s="79">
        <v>4</v>
      </c>
    </row>
    <row r="60" spans="1:8" ht="15">
      <c r="A60" s="79">
        <v>56</v>
      </c>
      <c r="B60" s="77" t="s">
        <v>425</v>
      </c>
      <c r="C60" s="77" t="s">
        <v>10</v>
      </c>
      <c r="D60" s="79">
        <v>7</v>
      </c>
      <c r="E60" s="79">
        <v>174</v>
      </c>
      <c r="F60" s="79">
        <v>0</v>
      </c>
      <c r="G60" s="79">
        <v>7</v>
      </c>
      <c r="H60" s="79">
        <v>64.5</v>
      </c>
    </row>
    <row r="61" spans="1:8" ht="15">
      <c r="A61" s="79">
        <v>57</v>
      </c>
      <c r="B61" s="77" t="s">
        <v>426</v>
      </c>
      <c r="C61" s="77" t="s">
        <v>6</v>
      </c>
      <c r="D61" s="79">
        <v>9</v>
      </c>
      <c r="E61" s="79">
        <v>812.83</v>
      </c>
      <c r="F61" s="79">
        <v>0</v>
      </c>
      <c r="G61" s="79">
        <v>9</v>
      </c>
      <c r="H61" s="79">
        <v>712.53</v>
      </c>
    </row>
    <row r="62" spans="1:8" ht="15">
      <c r="A62" s="79">
        <v>58</v>
      </c>
      <c r="B62" s="77" t="s">
        <v>427</v>
      </c>
      <c r="C62" s="77" t="s">
        <v>10</v>
      </c>
      <c r="D62" s="79">
        <v>15</v>
      </c>
      <c r="E62" s="79">
        <v>1005</v>
      </c>
      <c r="F62" s="79">
        <v>0</v>
      </c>
      <c r="G62" s="79">
        <v>8</v>
      </c>
      <c r="H62" s="79">
        <v>102</v>
      </c>
    </row>
    <row r="63" spans="1:8" ht="15">
      <c r="A63" s="79">
        <v>59</v>
      </c>
      <c r="B63" s="77" t="s">
        <v>428</v>
      </c>
      <c r="C63" s="77" t="s">
        <v>6</v>
      </c>
      <c r="D63" s="79">
        <v>9</v>
      </c>
      <c r="E63" s="79">
        <v>72</v>
      </c>
      <c r="F63" s="79">
        <v>0</v>
      </c>
      <c r="G63" s="79">
        <v>2</v>
      </c>
      <c r="H63" s="79">
        <v>40</v>
      </c>
    </row>
    <row r="64" spans="1:8" ht="15">
      <c r="A64" s="79">
        <v>60</v>
      </c>
      <c r="B64" s="77" t="s">
        <v>429</v>
      </c>
      <c r="C64" s="77" t="s">
        <v>7</v>
      </c>
      <c r="D64" s="79">
        <v>84</v>
      </c>
      <c r="E64" s="79">
        <v>2740</v>
      </c>
      <c r="F64" s="79">
        <v>0</v>
      </c>
      <c r="G64" s="79">
        <v>8</v>
      </c>
      <c r="H64" s="79">
        <v>588</v>
      </c>
    </row>
    <row r="65" spans="1:8" ht="15">
      <c r="A65" s="79">
        <v>61</v>
      </c>
      <c r="B65" s="77" t="s">
        <v>430</v>
      </c>
      <c r="C65" s="77" t="s">
        <v>7</v>
      </c>
      <c r="D65" s="79">
        <v>10</v>
      </c>
      <c r="E65" s="79">
        <v>128</v>
      </c>
      <c r="F65" s="79">
        <v>0</v>
      </c>
      <c r="G65" s="79">
        <v>9</v>
      </c>
      <c r="H65" s="79">
        <v>97.5</v>
      </c>
    </row>
    <row r="66" spans="1:8" ht="15">
      <c r="A66" s="79">
        <v>62</v>
      </c>
      <c r="B66" s="77" t="s">
        <v>431</v>
      </c>
      <c r="C66" s="77" t="s">
        <v>8</v>
      </c>
      <c r="D66" s="79">
        <v>5</v>
      </c>
      <c r="E66" s="79">
        <v>146</v>
      </c>
      <c r="F66" s="79">
        <v>0</v>
      </c>
      <c r="G66" s="79">
        <v>5</v>
      </c>
      <c r="H66" s="79">
        <v>146</v>
      </c>
    </row>
    <row r="67" spans="1:8" ht="15">
      <c r="A67" s="79">
        <v>63</v>
      </c>
      <c r="B67" s="77" t="s">
        <v>331</v>
      </c>
      <c r="C67" s="77" t="s">
        <v>7</v>
      </c>
      <c r="D67" s="79">
        <v>2</v>
      </c>
      <c r="E67" s="79">
        <v>143</v>
      </c>
      <c r="F67" s="79">
        <v>0</v>
      </c>
      <c r="G67" s="79">
        <v>2</v>
      </c>
      <c r="H67" s="79">
        <v>65</v>
      </c>
    </row>
    <row r="68" spans="1:8" ht="15">
      <c r="A68" s="79">
        <v>64</v>
      </c>
      <c r="B68" s="77" t="s">
        <v>432</v>
      </c>
      <c r="C68" s="77" t="s">
        <v>7</v>
      </c>
      <c r="D68" s="79">
        <v>11</v>
      </c>
      <c r="E68" s="79">
        <v>95</v>
      </c>
      <c r="F68" s="79">
        <v>0</v>
      </c>
      <c r="G68" s="79">
        <v>15</v>
      </c>
      <c r="H68" s="79">
        <v>174</v>
      </c>
    </row>
    <row r="69" spans="1:8" ht="15">
      <c r="A69" s="79">
        <v>65</v>
      </c>
      <c r="B69" s="77" t="s">
        <v>435</v>
      </c>
      <c r="C69" s="77" t="s">
        <v>6</v>
      </c>
      <c r="D69" s="79">
        <v>2</v>
      </c>
      <c r="E69" s="79">
        <v>17</v>
      </c>
      <c r="F69" s="79">
        <v>0</v>
      </c>
      <c r="G69" s="79">
        <v>1</v>
      </c>
      <c r="H69" s="79">
        <v>10</v>
      </c>
    </row>
    <row r="70" spans="1:8" ht="15">
      <c r="A70" s="79">
        <v>66</v>
      </c>
      <c r="B70" s="77" t="s">
        <v>436</v>
      </c>
      <c r="C70" s="77" t="s">
        <v>8</v>
      </c>
      <c r="D70" s="79">
        <v>1</v>
      </c>
      <c r="E70" s="79">
        <v>15</v>
      </c>
      <c r="F70" s="79">
        <v>0</v>
      </c>
      <c r="G70" s="79">
        <v>1</v>
      </c>
      <c r="H70" s="79">
        <v>15</v>
      </c>
    </row>
    <row r="71" spans="1:8" ht="15">
      <c r="A71" s="79">
        <v>67</v>
      </c>
      <c r="B71" s="77" t="s">
        <v>438</v>
      </c>
      <c r="C71" s="77" t="s">
        <v>8</v>
      </c>
      <c r="D71" s="79">
        <v>9</v>
      </c>
      <c r="E71" s="79">
        <v>203</v>
      </c>
      <c r="F71" s="79">
        <v>0</v>
      </c>
      <c r="G71" s="79">
        <v>15</v>
      </c>
      <c r="H71" s="79">
        <v>193.3</v>
      </c>
    </row>
    <row r="72" spans="1:8" ht="15">
      <c r="A72" s="79">
        <v>68</v>
      </c>
      <c r="B72" s="77" t="s">
        <v>678</v>
      </c>
      <c r="C72" s="77" t="s">
        <v>6</v>
      </c>
      <c r="D72" s="79">
        <v>2</v>
      </c>
      <c r="E72" s="79">
        <v>1330</v>
      </c>
      <c r="F72" s="79">
        <v>0</v>
      </c>
      <c r="G72" s="79">
        <v>0</v>
      </c>
      <c r="H72" s="79">
        <v>0</v>
      </c>
    </row>
    <row r="73" spans="1:8" ht="15">
      <c r="A73" s="79">
        <v>69</v>
      </c>
      <c r="B73" s="77" t="s">
        <v>296</v>
      </c>
      <c r="C73" s="77" t="s">
        <v>6</v>
      </c>
      <c r="D73" s="79">
        <v>1</v>
      </c>
      <c r="E73" s="79">
        <v>500</v>
      </c>
      <c r="F73" s="79">
        <v>0</v>
      </c>
      <c r="G73" s="79">
        <v>0</v>
      </c>
      <c r="H73" s="79">
        <v>0</v>
      </c>
    </row>
    <row r="74" spans="1:8" ht="15">
      <c r="A74" s="79">
        <v>70</v>
      </c>
      <c r="B74" s="77" t="s">
        <v>680</v>
      </c>
      <c r="C74" s="77" t="s">
        <v>6</v>
      </c>
      <c r="D74" s="79">
        <v>1</v>
      </c>
      <c r="E74" s="79">
        <v>15</v>
      </c>
      <c r="F74" s="79">
        <v>0</v>
      </c>
      <c r="G74" s="79">
        <v>1</v>
      </c>
      <c r="H74" s="79">
        <v>3</v>
      </c>
    </row>
    <row r="75" spans="1:8" ht="15">
      <c r="A75" s="79">
        <v>71</v>
      </c>
      <c r="B75" s="77" t="s">
        <v>439</v>
      </c>
      <c r="C75" s="77" t="s">
        <v>8</v>
      </c>
      <c r="D75" s="79">
        <v>5</v>
      </c>
      <c r="E75" s="79">
        <v>27</v>
      </c>
      <c r="F75" s="79">
        <v>0</v>
      </c>
      <c r="G75" s="79">
        <v>6</v>
      </c>
      <c r="H75" s="79">
        <v>52</v>
      </c>
    </row>
    <row r="76" spans="1:8" ht="15">
      <c r="A76" s="79">
        <v>72</v>
      </c>
      <c r="B76" s="77" t="s">
        <v>440</v>
      </c>
      <c r="C76" s="77" t="s">
        <v>7</v>
      </c>
      <c r="D76" s="79">
        <v>1</v>
      </c>
      <c r="E76" s="79">
        <v>15</v>
      </c>
      <c r="F76" s="79">
        <v>0</v>
      </c>
      <c r="G76" s="79">
        <v>1</v>
      </c>
      <c r="H76" s="79">
        <v>15</v>
      </c>
    </row>
    <row r="77" spans="1:8" ht="15">
      <c r="A77" s="79">
        <v>73</v>
      </c>
      <c r="B77" s="77" t="s">
        <v>787</v>
      </c>
      <c r="C77" s="77" t="s">
        <v>5</v>
      </c>
      <c r="D77" s="79">
        <v>1</v>
      </c>
      <c r="E77" s="79">
        <v>600</v>
      </c>
      <c r="F77" s="79">
        <v>0</v>
      </c>
      <c r="G77" s="79">
        <v>0</v>
      </c>
      <c r="H77" s="79">
        <v>0</v>
      </c>
    </row>
    <row r="78" spans="1:8" ht="15">
      <c r="A78" s="79">
        <v>74</v>
      </c>
      <c r="B78" s="77" t="s">
        <v>441</v>
      </c>
      <c r="C78" s="77" t="s">
        <v>7</v>
      </c>
      <c r="D78" s="79">
        <v>3</v>
      </c>
      <c r="E78" s="79">
        <v>15</v>
      </c>
      <c r="F78" s="79">
        <v>0</v>
      </c>
      <c r="G78" s="79">
        <v>3</v>
      </c>
      <c r="H78" s="79">
        <v>12</v>
      </c>
    </row>
    <row r="79" spans="1:8" ht="15">
      <c r="A79" s="79">
        <v>75</v>
      </c>
      <c r="B79" s="77" t="s">
        <v>442</v>
      </c>
      <c r="C79" s="77" t="s">
        <v>7</v>
      </c>
      <c r="D79" s="79">
        <v>2</v>
      </c>
      <c r="E79" s="79">
        <v>54</v>
      </c>
      <c r="F79" s="79">
        <v>0</v>
      </c>
      <c r="G79" s="79">
        <v>2</v>
      </c>
      <c r="H79" s="79">
        <v>54</v>
      </c>
    </row>
    <row r="80" spans="1:8" ht="15">
      <c r="A80" s="79">
        <v>76</v>
      </c>
      <c r="B80" s="77" t="s">
        <v>578</v>
      </c>
      <c r="C80" s="77" t="s">
        <v>7</v>
      </c>
      <c r="D80" s="79">
        <v>1</v>
      </c>
      <c r="E80" s="79">
        <v>15</v>
      </c>
      <c r="F80" s="79">
        <v>0</v>
      </c>
      <c r="G80" s="79">
        <v>1</v>
      </c>
      <c r="H80" s="79">
        <v>10</v>
      </c>
    </row>
    <row r="81" spans="1:8" ht="15">
      <c r="A81" s="79">
        <v>77</v>
      </c>
      <c r="B81" s="77" t="s">
        <v>664</v>
      </c>
      <c r="C81" s="77" t="s">
        <v>7</v>
      </c>
      <c r="D81" s="79">
        <v>4</v>
      </c>
      <c r="E81" s="79">
        <v>18</v>
      </c>
      <c r="F81" s="79">
        <v>0</v>
      </c>
      <c r="G81" s="79">
        <v>4</v>
      </c>
      <c r="H81" s="79">
        <v>25.8</v>
      </c>
    </row>
    <row r="82" spans="1:8" ht="15">
      <c r="A82" s="79">
        <v>78</v>
      </c>
      <c r="B82" s="77" t="s">
        <v>660</v>
      </c>
      <c r="C82" s="77" t="s">
        <v>12</v>
      </c>
      <c r="D82" s="79">
        <v>1</v>
      </c>
      <c r="E82" s="79">
        <v>15</v>
      </c>
      <c r="F82" s="79">
        <v>0</v>
      </c>
      <c r="G82" s="79">
        <v>1</v>
      </c>
      <c r="H82" s="79">
        <v>14</v>
      </c>
    </row>
    <row r="83" spans="1:8" ht="15">
      <c r="A83" s="79">
        <v>79</v>
      </c>
      <c r="B83" s="77" t="s">
        <v>445</v>
      </c>
      <c r="C83" s="77" t="s">
        <v>6</v>
      </c>
      <c r="D83" s="79">
        <v>11</v>
      </c>
      <c r="E83" s="79">
        <v>213.5</v>
      </c>
      <c r="F83" s="79">
        <v>0</v>
      </c>
      <c r="G83" s="79">
        <v>7</v>
      </c>
      <c r="H83" s="79">
        <v>91</v>
      </c>
    </row>
    <row r="84" spans="1:8" ht="15">
      <c r="A84" s="79">
        <v>80</v>
      </c>
      <c r="B84" s="77" t="s">
        <v>448</v>
      </c>
      <c r="C84" s="77" t="s">
        <v>6</v>
      </c>
      <c r="D84" s="79">
        <v>1</v>
      </c>
      <c r="E84" s="79">
        <v>15</v>
      </c>
      <c r="F84" s="79">
        <v>0</v>
      </c>
      <c r="G84" s="79">
        <v>1</v>
      </c>
      <c r="H84" s="79">
        <v>11</v>
      </c>
    </row>
    <row r="85" spans="1:8" ht="15">
      <c r="A85" s="79">
        <v>81</v>
      </c>
      <c r="B85" s="77" t="s">
        <v>608</v>
      </c>
      <c r="C85" s="77" t="s">
        <v>7</v>
      </c>
      <c r="D85" s="79">
        <v>1</v>
      </c>
      <c r="E85" s="79">
        <v>15</v>
      </c>
      <c r="F85" s="79">
        <v>0</v>
      </c>
      <c r="G85" s="79">
        <v>1</v>
      </c>
      <c r="H85" s="79">
        <v>6.5</v>
      </c>
    </row>
    <row r="86" spans="1:8" ht="15">
      <c r="A86" s="79">
        <v>82</v>
      </c>
      <c r="B86" s="77" t="s">
        <v>450</v>
      </c>
      <c r="C86" s="77" t="s">
        <v>7</v>
      </c>
      <c r="D86" s="79">
        <v>12</v>
      </c>
      <c r="E86" s="79">
        <v>275</v>
      </c>
      <c r="F86" s="79">
        <v>9</v>
      </c>
      <c r="G86" s="79">
        <v>6</v>
      </c>
      <c r="H86" s="79">
        <v>85</v>
      </c>
    </row>
    <row r="87" spans="1:8" ht="15">
      <c r="A87" s="79">
        <v>83</v>
      </c>
      <c r="B87" s="77" t="s">
        <v>452</v>
      </c>
      <c r="C87" s="77" t="s">
        <v>7</v>
      </c>
      <c r="D87" s="79">
        <v>10</v>
      </c>
      <c r="E87" s="79">
        <v>328</v>
      </c>
      <c r="F87" s="79">
        <v>0</v>
      </c>
      <c r="G87" s="79">
        <v>6</v>
      </c>
      <c r="H87" s="79">
        <v>51</v>
      </c>
    </row>
    <row r="88" spans="1:8" ht="15">
      <c r="A88" s="79">
        <v>84</v>
      </c>
      <c r="B88" s="77" t="s">
        <v>454</v>
      </c>
      <c r="C88" s="77" t="s">
        <v>7</v>
      </c>
      <c r="D88" s="79">
        <v>1</v>
      </c>
      <c r="E88" s="79">
        <v>6</v>
      </c>
      <c r="F88" s="79">
        <v>0</v>
      </c>
      <c r="G88" s="79">
        <v>1</v>
      </c>
      <c r="H88" s="79">
        <v>6</v>
      </c>
    </row>
    <row r="89" spans="1:8" ht="15">
      <c r="A89" s="79">
        <v>85</v>
      </c>
      <c r="B89" s="77" t="s">
        <v>455</v>
      </c>
      <c r="C89" s="77" t="s">
        <v>456</v>
      </c>
      <c r="D89" s="79">
        <v>12</v>
      </c>
      <c r="E89" s="79">
        <v>636.3</v>
      </c>
      <c r="F89" s="79">
        <v>0</v>
      </c>
      <c r="G89" s="79">
        <v>12</v>
      </c>
      <c r="H89" s="79">
        <v>162</v>
      </c>
    </row>
    <row r="90" spans="1:8" ht="15">
      <c r="A90" s="79">
        <v>86</v>
      </c>
      <c r="B90" s="77" t="s">
        <v>587</v>
      </c>
      <c r="C90" s="77" t="s">
        <v>6</v>
      </c>
      <c r="D90" s="79">
        <v>2</v>
      </c>
      <c r="E90" s="79">
        <v>29</v>
      </c>
      <c r="F90" s="79">
        <v>0</v>
      </c>
      <c r="G90" s="79">
        <v>2</v>
      </c>
      <c r="H90" s="79">
        <v>29</v>
      </c>
    </row>
    <row r="91" spans="1:8" ht="15">
      <c r="A91" s="79">
        <v>87</v>
      </c>
      <c r="B91" s="77" t="s">
        <v>211</v>
      </c>
      <c r="C91" s="77" t="s">
        <v>7</v>
      </c>
      <c r="D91" s="79">
        <v>3</v>
      </c>
      <c r="E91" s="79">
        <v>4445</v>
      </c>
      <c r="F91" s="79">
        <v>0</v>
      </c>
      <c r="G91" s="79">
        <v>0</v>
      </c>
      <c r="H91" s="79">
        <v>0</v>
      </c>
    </row>
    <row r="92" spans="1:8" ht="15">
      <c r="A92" s="79">
        <v>88</v>
      </c>
      <c r="B92" s="77" t="s">
        <v>458</v>
      </c>
      <c r="C92" s="77" t="s">
        <v>7</v>
      </c>
      <c r="D92" s="79">
        <v>6</v>
      </c>
      <c r="E92" s="79">
        <v>250</v>
      </c>
      <c r="F92" s="79">
        <v>0</v>
      </c>
      <c r="G92" s="79">
        <v>8</v>
      </c>
      <c r="H92" s="79">
        <v>80</v>
      </c>
    </row>
    <row r="93" spans="1:8" ht="15">
      <c r="A93" s="79">
        <v>89</v>
      </c>
      <c r="B93" s="77" t="s">
        <v>460</v>
      </c>
      <c r="C93" s="77" t="s">
        <v>7</v>
      </c>
      <c r="D93" s="79">
        <v>2</v>
      </c>
      <c r="E93" s="79">
        <v>10</v>
      </c>
      <c r="F93" s="79">
        <v>0</v>
      </c>
      <c r="G93" s="79">
        <v>3</v>
      </c>
      <c r="H93" s="79">
        <v>40</v>
      </c>
    </row>
    <row r="94" spans="1:8" ht="15">
      <c r="A94" s="79">
        <v>90</v>
      </c>
      <c r="B94" s="77" t="s">
        <v>332</v>
      </c>
      <c r="C94" s="77" t="s">
        <v>7</v>
      </c>
      <c r="D94" s="79">
        <v>1</v>
      </c>
      <c r="E94" s="79">
        <v>5</v>
      </c>
      <c r="F94" s="79">
        <v>0</v>
      </c>
      <c r="G94" s="79">
        <v>1</v>
      </c>
      <c r="H94" s="79">
        <v>5</v>
      </c>
    </row>
    <row r="95" spans="1:8" ht="15">
      <c r="A95" s="79">
        <v>91</v>
      </c>
      <c r="B95" s="77" t="s">
        <v>463</v>
      </c>
      <c r="C95" s="77" t="s">
        <v>10</v>
      </c>
      <c r="D95" s="79">
        <v>5</v>
      </c>
      <c r="E95" s="79">
        <v>622</v>
      </c>
      <c r="F95" s="79">
        <v>0</v>
      </c>
      <c r="G95" s="79">
        <v>2</v>
      </c>
      <c r="H95" s="79">
        <v>50</v>
      </c>
    </row>
    <row r="96" spans="1:8" ht="15">
      <c r="A96" s="79">
        <v>92</v>
      </c>
      <c r="B96" s="77" t="s">
        <v>464</v>
      </c>
      <c r="C96" s="77" t="s">
        <v>7</v>
      </c>
      <c r="D96" s="79">
        <v>1</v>
      </c>
      <c r="E96" s="79">
        <v>15</v>
      </c>
      <c r="F96" s="79">
        <v>1</v>
      </c>
      <c r="G96" s="79">
        <v>1</v>
      </c>
      <c r="H96" s="79">
        <v>15</v>
      </c>
    </row>
    <row r="97" spans="1:8" ht="15">
      <c r="A97" s="79">
        <v>93</v>
      </c>
      <c r="B97" s="77" t="s">
        <v>465</v>
      </c>
      <c r="C97" s="77" t="s">
        <v>7</v>
      </c>
      <c r="D97" s="79">
        <v>1</v>
      </c>
      <c r="E97" s="79">
        <v>15</v>
      </c>
      <c r="F97" s="79">
        <v>0</v>
      </c>
      <c r="G97" s="79">
        <v>1</v>
      </c>
      <c r="H97" s="79">
        <v>15</v>
      </c>
    </row>
    <row r="98" spans="1:8" ht="15">
      <c r="A98" s="79">
        <v>94</v>
      </c>
      <c r="B98" s="77" t="s">
        <v>466</v>
      </c>
      <c r="C98" s="77" t="s">
        <v>8</v>
      </c>
      <c r="D98" s="79">
        <v>1</v>
      </c>
      <c r="E98" s="79">
        <v>15</v>
      </c>
      <c r="F98" s="79">
        <v>0</v>
      </c>
      <c r="G98" s="79">
        <v>2</v>
      </c>
      <c r="H98" s="79">
        <v>121</v>
      </c>
    </row>
    <row r="99" spans="1:8" ht="15">
      <c r="A99" s="79">
        <v>95</v>
      </c>
      <c r="B99" s="77" t="s">
        <v>467</v>
      </c>
      <c r="C99" s="77" t="s">
        <v>6</v>
      </c>
      <c r="D99" s="79">
        <v>15</v>
      </c>
      <c r="E99" s="79">
        <v>340</v>
      </c>
      <c r="F99" s="79">
        <v>7</v>
      </c>
      <c r="G99" s="79">
        <v>15</v>
      </c>
      <c r="H99" s="79">
        <v>130</v>
      </c>
    </row>
    <row r="100" spans="1:8" ht="15">
      <c r="A100" s="79">
        <v>96</v>
      </c>
      <c r="B100" s="77" t="s">
        <v>468</v>
      </c>
      <c r="C100" s="77" t="s">
        <v>11</v>
      </c>
      <c r="D100" s="79">
        <v>29</v>
      </c>
      <c r="E100" s="79">
        <v>510</v>
      </c>
      <c r="F100" s="79">
        <v>2</v>
      </c>
      <c r="G100" s="79">
        <v>10</v>
      </c>
      <c r="H100" s="79">
        <v>34</v>
      </c>
    </row>
    <row r="101" spans="1:8" ht="15">
      <c r="A101" s="79">
        <v>97</v>
      </c>
      <c r="B101" s="77" t="s">
        <v>469</v>
      </c>
      <c r="C101" s="77" t="s">
        <v>10</v>
      </c>
      <c r="D101" s="79">
        <v>7</v>
      </c>
      <c r="E101" s="79">
        <v>903.4</v>
      </c>
      <c r="F101" s="79">
        <v>0</v>
      </c>
      <c r="G101" s="79">
        <v>7</v>
      </c>
      <c r="H101" s="79">
        <v>523</v>
      </c>
    </row>
    <row r="102" spans="1:8" ht="15">
      <c r="A102" s="79">
        <v>98</v>
      </c>
      <c r="B102" s="77" t="s">
        <v>471</v>
      </c>
      <c r="C102" s="77" t="s">
        <v>6</v>
      </c>
      <c r="D102" s="79">
        <v>11</v>
      </c>
      <c r="E102" s="79">
        <v>1167.44</v>
      </c>
      <c r="F102" s="79">
        <v>0</v>
      </c>
      <c r="G102" s="79">
        <v>2</v>
      </c>
      <c r="H102" s="79">
        <v>90</v>
      </c>
    </row>
    <row r="103" spans="1:8" ht="15">
      <c r="A103" s="79">
        <v>99</v>
      </c>
      <c r="B103" s="77" t="s">
        <v>334</v>
      </c>
      <c r="C103" s="77" t="s">
        <v>7</v>
      </c>
      <c r="D103" s="79">
        <v>1</v>
      </c>
      <c r="E103" s="79">
        <v>15</v>
      </c>
      <c r="F103" s="79">
        <v>0</v>
      </c>
      <c r="G103" s="79">
        <v>4</v>
      </c>
      <c r="H103" s="79">
        <v>32</v>
      </c>
    </row>
    <row r="104" spans="1:8" ht="15">
      <c r="A104" s="79">
        <v>100</v>
      </c>
      <c r="B104" s="77" t="s">
        <v>780</v>
      </c>
      <c r="C104" s="77" t="s">
        <v>780</v>
      </c>
      <c r="D104" s="79">
        <v>24</v>
      </c>
      <c r="E104" s="79">
        <v>963</v>
      </c>
      <c r="F104" s="79">
        <v>0</v>
      </c>
      <c r="G104" s="79">
        <v>3</v>
      </c>
      <c r="H104" s="79">
        <v>30</v>
      </c>
    </row>
    <row r="105" spans="1:8" ht="15">
      <c r="A105" s="79">
        <v>101</v>
      </c>
      <c r="B105" s="77" t="s">
        <v>472</v>
      </c>
      <c r="C105" s="77" t="s">
        <v>8</v>
      </c>
      <c r="D105" s="79">
        <v>30</v>
      </c>
      <c r="E105" s="79">
        <v>1260</v>
      </c>
      <c r="F105" s="79">
        <v>0</v>
      </c>
      <c r="G105" s="79">
        <v>7</v>
      </c>
      <c r="H105" s="79">
        <v>170</v>
      </c>
    </row>
    <row r="106" spans="1:8" ht="15">
      <c r="A106" s="79">
        <v>102</v>
      </c>
      <c r="B106" s="77" t="s">
        <v>473</v>
      </c>
      <c r="C106" s="77" t="s">
        <v>8</v>
      </c>
      <c r="D106" s="79">
        <v>5</v>
      </c>
      <c r="E106" s="79">
        <v>131.5</v>
      </c>
      <c r="F106" s="79">
        <v>0</v>
      </c>
      <c r="G106" s="79">
        <v>6</v>
      </c>
      <c r="H106" s="79">
        <v>14</v>
      </c>
    </row>
    <row r="107" spans="1:8" ht="15">
      <c r="A107" s="79">
        <v>103</v>
      </c>
      <c r="B107" s="77" t="s">
        <v>598</v>
      </c>
      <c r="C107" s="77" t="s">
        <v>7</v>
      </c>
      <c r="D107" s="79">
        <v>3</v>
      </c>
      <c r="E107" s="79">
        <v>15</v>
      </c>
      <c r="F107" s="79">
        <v>0</v>
      </c>
      <c r="G107" s="79">
        <v>5</v>
      </c>
      <c r="H107" s="79">
        <v>15</v>
      </c>
    </row>
    <row r="108" spans="1:8" ht="15">
      <c r="A108" s="79">
        <v>104</v>
      </c>
      <c r="B108" s="77" t="s">
        <v>336</v>
      </c>
      <c r="C108" s="77" t="s">
        <v>7</v>
      </c>
      <c r="D108" s="79">
        <v>3</v>
      </c>
      <c r="E108" s="79">
        <v>15</v>
      </c>
      <c r="F108" s="79">
        <v>0</v>
      </c>
      <c r="G108" s="79">
        <v>3</v>
      </c>
      <c r="H108" s="79">
        <v>15</v>
      </c>
    </row>
    <row r="109" spans="1:8" ht="15">
      <c r="A109" s="79">
        <v>105</v>
      </c>
      <c r="B109" s="77" t="s">
        <v>337</v>
      </c>
      <c r="C109" s="77" t="s">
        <v>6</v>
      </c>
      <c r="D109" s="79">
        <v>1</v>
      </c>
      <c r="E109" s="79">
        <v>15</v>
      </c>
      <c r="F109" s="79">
        <v>0</v>
      </c>
      <c r="G109" s="79">
        <v>1</v>
      </c>
      <c r="H109" s="79">
        <v>15</v>
      </c>
    </row>
    <row r="110" spans="1:8" ht="15">
      <c r="A110" s="79">
        <v>106</v>
      </c>
      <c r="B110" s="77" t="s">
        <v>758</v>
      </c>
      <c r="C110" s="77" t="s">
        <v>7</v>
      </c>
      <c r="D110" s="79">
        <v>1</v>
      </c>
      <c r="E110" s="79">
        <v>15</v>
      </c>
      <c r="F110" s="79">
        <v>0</v>
      </c>
      <c r="G110" s="79">
        <v>1</v>
      </c>
      <c r="H110" s="79">
        <v>15</v>
      </c>
    </row>
    <row r="111" spans="1:8" ht="15">
      <c r="A111" s="79">
        <v>107</v>
      </c>
      <c r="B111" s="77" t="s">
        <v>474</v>
      </c>
      <c r="C111" s="77" t="s">
        <v>6</v>
      </c>
      <c r="D111" s="79">
        <v>19</v>
      </c>
      <c r="E111" s="79">
        <v>995.4</v>
      </c>
      <c r="F111" s="79">
        <v>6</v>
      </c>
      <c r="G111" s="79">
        <v>7</v>
      </c>
      <c r="H111" s="79">
        <v>460</v>
      </c>
    </row>
    <row r="112" spans="1:8" ht="15">
      <c r="A112" s="79">
        <v>108</v>
      </c>
      <c r="B112" s="77" t="s">
        <v>474</v>
      </c>
      <c r="C112" s="77" t="s">
        <v>8</v>
      </c>
      <c r="D112" s="79">
        <v>19</v>
      </c>
      <c r="E112" s="79">
        <v>239</v>
      </c>
      <c r="F112" s="79">
        <v>5</v>
      </c>
      <c r="G112" s="79">
        <v>30</v>
      </c>
      <c r="H112" s="79">
        <v>263</v>
      </c>
    </row>
    <row r="113" spans="1:8" ht="15">
      <c r="A113" s="79">
        <v>109</v>
      </c>
      <c r="B113" s="77" t="s">
        <v>475</v>
      </c>
      <c r="C113" s="77" t="s">
        <v>7</v>
      </c>
      <c r="D113" s="79">
        <v>6</v>
      </c>
      <c r="E113" s="79">
        <v>244.75</v>
      </c>
      <c r="F113" s="79">
        <v>0</v>
      </c>
      <c r="G113" s="79">
        <v>1</v>
      </c>
      <c r="H113" s="79">
        <v>15</v>
      </c>
    </row>
    <row r="114" spans="1:8" ht="15">
      <c r="A114" s="79">
        <v>110</v>
      </c>
      <c r="B114" s="77" t="s">
        <v>476</v>
      </c>
      <c r="C114" s="77" t="s">
        <v>9</v>
      </c>
      <c r="D114" s="79">
        <v>27</v>
      </c>
      <c r="E114" s="79">
        <v>738.899</v>
      </c>
      <c r="F114" s="79">
        <v>0</v>
      </c>
      <c r="G114" s="79">
        <v>20</v>
      </c>
      <c r="H114" s="79">
        <v>130.43900000000002</v>
      </c>
    </row>
    <row r="115" spans="1:8" ht="15">
      <c r="A115" s="79">
        <v>111</v>
      </c>
      <c r="B115" s="77" t="s">
        <v>478</v>
      </c>
      <c r="C115" s="77" t="s">
        <v>10</v>
      </c>
      <c r="D115" s="79">
        <v>3</v>
      </c>
      <c r="E115" s="79">
        <v>74.19</v>
      </c>
      <c r="F115" s="79">
        <v>0</v>
      </c>
      <c r="G115" s="79">
        <v>7</v>
      </c>
      <c r="H115" s="79">
        <v>686</v>
      </c>
    </row>
    <row r="116" spans="1:8" ht="15">
      <c r="A116" s="79">
        <v>112</v>
      </c>
      <c r="B116" s="77" t="s">
        <v>479</v>
      </c>
      <c r="C116" s="77" t="s">
        <v>7</v>
      </c>
      <c r="D116" s="79">
        <v>9</v>
      </c>
      <c r="E116" s="79">
        <v>256</v>
      </c>
      <c r="F116" s="79">
        <v>0</v>
      </c>
      <c r="G116" s="79">
        <v>4</v>
      </c>
      <c r="H116" s="79">
        <v>26</v>
      </c>
    </row>
    <row r="117" spans="1:8" ht="15">
      <c r="A117" s="79">
        <v>113</v>
      </c>
      <c r="B117" s="77" t="s">
        <v>480</v>
      </c>
      <c r="C117" s="77" t="s">
        <v>7</v>
      </c>
      <c r="D117" s="79">
        <v>1</v>
      </c>
      <c r="E117" s="79">
        <v>15</v>
      </c>
      <c r="F117" s="79">
        <v>0</v>
      </c>
      <c r="G117" s="79">
        <v>4</v>
      </c>
      <c r="H117" s="79">
        <v>42</v>
      </c>
    </row>
    <row r="118" spans="1:8" ht="15">
      <c r="A118" s="79">
        <v>114</v>
      </c>
      <c r="B118" s="77" t="s">
        <v>682</v>
      </c>
      <c r="C118" s="77" t="s">
        <v>6</v>
      </c>
      <c r="D118" s="79">
        <v>5</v>
      </c>
      <c r="E118" s="79">
        <v>65</v>
      </c>
      <c r="F118" s="79">
        <v>0</v>
      </c>
      <c r="G118" s="79">
        <v>5</v>
      </c>
      <c r="H118" s="79">
        <v>65</v>
      </c>
    </row>
    <row r="119" spans="1:8" ht="15">
      <c r="A119" s="79">
        <v>115</v>
      </c>
      <c r="B119" s="77" t="s">
        <v>784</v>
      </c>
      <c r="C119" s="77" t="s">
        <v>7</v>
      </c>
      <c r="D119" s="79">
        <v>1</v>
      </c>
      <c r="E119" s="79">
        <v>15</v>
      </c>
      <c r="F119" s="79">
        <v>0</v>
      </c>
      <c r="G119" s="79">
        <v>1</v>
      </c>
      <c r="H119" s="79">
        <v>15</v>
      </c>
    </row>
    <row r="120" spans="1:8" ht="15">
      <c r="A120" s="79">
        <v>116</v>
      </c>
      <c r="B120" s="77" t="s">
        <v>481</v>
      </c>
      <c r="C120" s="77" t="s">
        <v>10</v>
      </c>
      <c r="D120" s="79">
        <v>1</v>
      </c>
      <c r="E120" s="79">
        <v>50</v>
      </c>
      <c r="F120" s="79">
        <v>0</v>
      </c>
      <c r="G120" s="79">
        <v>1</v>
      </c>
      <c r="H120" s="79">
        <v>50</v>
      </c>
    </row>
    <row r="121" spans="1:8" ht="15">
      <c r="A121" s="79">
        <v>117</v>
      </c>
      <c r="B121" s="77" t="s">
        <v>482</v>
      </c>
      <c r="C121" s="77" t="s">
        <v>6</v>
      </c>
      <c r="D121" s="79">
        <v>2</v>
      </c>
      <c r="E121" s="79">
        <v>15</v>
      </c>
      <c r="F121" s="79">
        <v>0</v>
      </c>
      <c r="G121" s="79">
        <v>5</v>
      </c>
      <c r="H121" s="79">
        <v>41</v>
      </c>
    </row>
    <row r="122" spans="1:8" ht="15">
      <c r="A122" s="79">
        <v>118</v>
      </c>
      <c r="B122" s="77" t="s">
        <v>738</v>
      </c>
      <c r="C122" s="77" t="s">
        <v>6</v>
      </c>
      <c r="D122" s="79">
        <v>1</v>
      </c>
      <c r="E122" s="79">
        <v>15</v>
      </c>
      <c r="F122" s="79">
        <v>0</v>
      </c>
      <c r="G122" s="79">
        <v>3</v>
      </c>
      <c r="H122" s="79">
        <v>227</v>
      </c>
    </row>
    <row r="123" spans="1:8" ht="15">
      <c r="A123" s="79">
        <v>119</v>
      </c>
      <c r="B123" s="77" t="s">
        <v>483</v>
      </c>
      <c r="C123" s="77" t="s">
        <v>5</v>
      </c>
      <c r="D123" s="79">
        <v>12</v>
      </c>
      <c r="E123" s="79">
        <v>180</v>
      </c>
      <c r="F123" s="79">
        <v>4</v>
      </c>
      <c r="G123" s="79">
        <v>10</v>
      </c>
      <c r="H123" s="79">
        <v>215</v>
      </c>
    </row>
    <row r="124" spans="1:8" ht="15">
      <c r="A124" s="79">
        <v>120</v>
      </c>
      <c r="B124" s="77" t="s">
        <v>785</v>
      </c>
      <c r="C124" s="77" t="s">
        <v>6</v>
      </c>
      <c r="D124" s="79">
        <v>1</v>
      </c>
      <c r="E124" s="79">
        <v>15</v>
      </c>
      <c r="F124" s="79">
        <v>0</v>
      </c>
      <c r="G124" s="79">
        <v>1</v>
      </c>
      <c r="H124" s="79">
        <v>15</v>
      </c>
    </row>
    <row r="125" spans="1:8" ht="15">
      <c r="A125" s="79">
        <v>121</v>
      </c>
      <c r="B125" s="77" t="s">
        <v>778</v>
      </c>
      <c r="C125" s="77" t="s">
        <v>7</v>
      </c>
      <c r="D125" s="79">
        <v>1</v>
      </c>
      <c r="E125" s="79">
        <v>116</v>
      </c>
      <c r="F125" s="79">
        <v>0</v>
      </c>
      <c r="G125" s="79">
        <v>1</v>
      </c>
      <c r="H125" s="79">
        <v>14</v>
      </c>
    </row>
    <row r="126" spans="1:8" ht="15">
      <c r="A126" s="79">
        <v>122</v>
      </c>
      <c r="B126" s="77" t="s">
        <v>662</v>
      </c>
      <c r="C126" s="77" t="s">
        <v>7</v>
      </c>
      <c r="D126" s="79">
        <v>1</v>
      </c>
      <c r="E126" s="79">
        <v>15</v>
      </c>
      <c r="F126" s="79">
        <v>0</v>
      </c>
      <c r="G126" s="79">
        <v>1</v>
      </c>
      <c r="H126" s="79">
        <v>10</v>
      </c>
    </row>
    <row r="127" spans="1:8" ht="15">
      <c r="A127" s="79">
        <v>123</v>
      </c>
      <c r="B127" s="77" t="s">
        <v>485</v>
      </c>
      <c r="C127" s="77" t="s">
        <v>7</v>
      </c>
      <c r="D127" s="79">
        <v>1</v>
      </c>
      <c r="E127" s="79">
        <v>15</v>
      </c>
      <c r="F127" s="79">
        <v>0</v>
      </c>
      <c r="G127" s="79">
        <v>1</v>
      </c>
      <c r="H127" s="79">
        <v>6</v>
      </c>
    </row>
    <row r="128" spans="1:8" ht="15">
      <c r="A128" s="79">
        <v>124</v>
      </c>
      <c r="B128" s="77" t="s">
        <v>486</v>
      </c>
      <c r="C128" s="77" t="s">
        <v>6</v>
      </c>
      <c r="D128" s="79">
        <v>2</v>
      </c>
      <c r="E128" s="79">
        <v>30</v>
      </c>
      <c r="F128" s="79">
        <v>1</v>
      </c>
      <c r="G128" s="79">
        <v>3</v>
      </c>
      <c r="H128" s="79">
        <v>190</v>
      </c>
    </row>
    <row r="129" spans="1:8" ht="15">
      <c r="A129" s="79">
        <v>125</v>
      </c>
      <c r="B129" s="77" t="s">
        <v>487</v>
      </c>
      <c r="C129" s="77" t="s">
        <v>8</v>
      </c>
      <c r="D129" s="79">
        <v>10</v>
      </c>
      <c r="E129" s="79">
        <v>119.25</v>
      </c>
      <c r="F129" s="79">
        <v>5</v>
      </c>
      <c r="G129" s="79">
        <v>10</v>
      </c>
      <c r="H129" s="79">
        <v>197</v>
      </c>
    </row>
    <row r="130" spans="1:8" ht="15">
      <c r="A130" s="79">
        <v>126</v>
      </c>
      <c r="B130" s="77" t="s">
        <v>488</v>
      </c>
      <c r="C130" s="77" t="s">
        <v>7</v>
      </c>
      <c r="D130" s="79">
        <v>1</v>
      </c>
      <c r="E130" s="79">
        <v>15</v>
      </c>
      <c r="F130" s="79">
        <v>0</v>
      </c>
      <c r="G130" s="79">
        <v>1</v>
      </c>
      <c r="H130" s="79">
        <v>10</v>
      </c>
    </row>
    <row r="131" spans="1:8" ht="15">
      <c r="A131" s="79">
        <v>127</v>
      </c>
      <c r="B131" s="77" t="s">
        <v>570</v>
      </c>
      <c r="C131" s="77" t="s">
        <v>6</v>
      </c>
      <c r="D131" s="79">
        <v>1</v>
      </c>
      <c r="E131" s="79">
        <v>15</v>
      </c>
      <c r="F131" s="79">
        <v>0</v>
      </c>
      <c r="G131" s="79">
        <v>1</v>
      </c>
      <c r="H131" s="79">
        <v>10</v>
      </c>
    </row>
    <row r="132" spans="1:8" ht="15">
      <c r="A132" s="79">
        <v>128</v>
      </c>
      <c r="B132" s="77" t="s">
        <v>339</v>
      </c>
      <c r="C132" s="77" t="s">
        <v>657</v>
      </c>
      <c r="D132" s="79">
        <v>15</v>
      </c>
      <c r="E132" s="79">
        <v>300</v>
      </c>
      <c r="F132" s="79">
        <v>0</v>
      </c>
      <c r="G132" s="79">
        <v>15</v>
      </c>
      <c r="H132" s="79">
        <v>300</v>
      </c>
    </row>
    <row r="133" spans="1:8" ht="15">
      <c r="A133" s="79">
        <v>129</v>
      </c>
      <c r="B133" s="77" t="s">
        <v>493</v>
      </c>
      <c r="C133" s="77" t="s">
        <v>10</v>
      </c>
      <c r="D133" s="79">
        <v>17</v>
      </c>
      <c r="E133" s="79">
        <v>973</v>
      </c>
      <c r="F133" s="79">
        <v>0</v>
      </c>
      <c r="G133" s="79">
        <v>1</v>
      </c>
      <c r="H133" s="79">
        <v>30</v>
      </c>
    </row>
    <row r="134" spans="1:8" ht="15">
      <c r="A134" s="79">
        <v>130</v>
      </c>
      <c r="B134" s="77" t="s">
        <v>495</v>
      </c>
      <c r="C134" s="77" t="s">
        <v>6</v>
      </c>
      <c r="D134" s="79">
        <v>2</v>
      </c>
      <c r="E134" s="79">
        <v>35</v>
      </c>
      <c r="F134" s="79">
        <v>0</v>
      </c>
      <c r="G134" s="79">
        <v>1</v>
      </c>
      <c r="H134" s="79">
        <v>15</v>
      </c>
    </row>
    <row r="135" spans="1:8" ht="15">
      <c r="A135" s="79">
        <v>131</v>
      </c>
      <c r="B135" s="77" t="s">
        <v>496</v>
      </c>
      <c r="C135" s="77" t="s">
        <v>6</v>
      </c>
      <c r="D135" s="79">
        <v>2</v>
      </c>
      <c r="E135" s="79">
        <v>765</v>
      </c>
      <c r="F135" s="79">
        <v>0</v>
      </c>
      <c r="G135" s="79">
        <v>4</v>
      </c>
      <c r="H135" s="79">
        <v>391</v>
      </c>
    </row>
    <row r="136" spans="1:8" ht="15">
      <c r="A136" s="79">
        <v>132</v>
      </c>
      <c r="B136" s="77" t="s">
        <v>497</v>
      </c>
      <c r="C136" s="77" t="s">
        <v>5</v>
      </c>
      <c r="D136" s="79">
        <v>1</v>
      </c>
      <c r="E136" s="79">
        <v>250</v>
      </c>
      <c r="F136" s="79">
        <v>0</v>
      </c>
      <c r="G136" s="79">
        <v>1</v>
      </c>
      <c r="H136" s="79">
        <v>250</v>
      </c>
    </row>
    <row r="137" spans="1:8" ht="15">
      <c r="A137" s="79">
        <v>133</v>
      </c>
      <c r="B137" s="77" t="s">
        <v>498</v>
      </c>
      <c r="C137" s="77" t="s">
        <v>7</v>
      </c>
      <c r="D137" s="79">
        <v>2</v>
      </c>
      <c r="E137" s="79">
        <v>15</v>
      </c>
      <c r="F137" s="79">
        <v>0</v>
      </c>
      <c r="G137" s="79">
        <v>5</v>
      </c>
      <c r="H137" s="79">
        <v>170</v>
      </c>
    </row>
    <row r="138" spans="1:8" ht="15">
      <c r="A138" s="79">
        <v>134</v>
      </c>
      <c r="B138" s="77" t="s">
        <v>499</v>
      </c>
      <c r="C138" s="77" t="s">
        <v>6</v>
      </c>
      <c r="D138" s="79">
        <v>8</v>
      </c>
      <c r="E138" s="79">
        <v>87.2</v>
      </c>
      <c r="F138" s="79">
        <v>0</v>
      </c>
      <c r="G138" s="79">
        <v>10</v>
      </c>
      <c r="H138" s="79">
        <v>145.549</v>
      </c>
    </row>
    <row r="139" spans="1:8" ht="15">
      <c r="A139" s="79">
        <v>135</v>
      </c>
      <c r="B139" s="77" t="s">
        <v>500</v>
      </c>
      <c r="C139" s="77" t="s">
        <v>501</v>
      </c>
      <c r="D139" s="79">
        <v>1</v>
      </c>
      <c r="E139" s="79">
        <v>89</v>
      </c>
      <c r="F139" s="79">
        <v>0</v>
      </c>
      <c r="G139" s="79">
        <v>1</v>
      </c>
      <c r="H139" s="79">
        <v>89</v>
      </c>
    </row>
    <row r="140" spans="1:8" ht="15">
      <c r="A140" s="79">
        <v>136</v>
      </c>
      <c r="B140" s="77" t="s">
        <v>500</v>
      </c>
      <c r="C140" s="77" t="s">
        <v>7</v>
      </c>
      <c r="D140" s="79">
        <v>1</v>
      </c>
      <c r="E140" s="79">
        <v>89</v>
      </c>
      <c r="F140" s="79">
        <v>0</v>
      </c>
      <c r="G140" s="79">
        <v>1</v>
      </c>
      <c r="H140" s="79">
        <v>11</v>
      </c>
    </row>
    <row r="141" spans="1:8" ht="15">
      <c r="A141" s="79">
        <v>137</v>
      </c>
      <c r="B141" s="77" t="s">
        <v>133</v>
      </c>
      <c r="C141" s="77" t="s">
        <v>10</v>
      </c>
      <c r="D141" s="79">
        <v>2</v>
      </c>
      <c r="E141" s="79">
        <v>415</v>
      </c>
      <c r="F141" s="79">
        <v>0</v>
      </c>
      <c r="G141" s="79">
        <v>2</v>
      </c>
      <c r="H141" s="79">
        <v>410</v>
      </c>
    </row>
    <row r="142" spans="1:8" ht="15">
      <c r="A142" s="79">
        <v>138</v>
      </c>
      <c r="B142" s="77" t="s">
        <v>504</v>
      </c>
      <c r="C142" s="77" t="s">
        <v>505</v>
      </c>
      <c r="D142" s="79">
        <v>9</v>
      </c>
      <c r="E142" s="79">
        <v>1106.8</v>
      </c>
      <c r="F142" s="79">
        <v>1</v>
      </c>
      <c r="G142" s="79">
        <v>32</v>
      </c>
      <c r="H142" s="79">
        <v>190.5</v>
      </c>
    </row>
    <row r="143" spans="1:8" ht="15">
      <c r="A143" s="79">
        <v>139</v>
      </c>
      <c r="B143" s="77" t="s">
        <v>504</v>
      </c>
      <c r="C143" s="77" t="s">
        <v>5</v>
      </c>
      <c r="D143" s="79">
        <v>0</v>
      </c>
      <c r="E143" s="79">
        <v>0</v>
      </c>
      <c r="F143" s="79">
        <v>2</v>
      </c>
      <c r="G143" s="79">
        <v>1</v>
      </c>
      <c r="H143" s="79">
        <v>15</v>
      </c>
    </row>
    <row r="144" spans="1:8" ht="15">
      <c r="A144" s="79">
        <v>140</v>
      </c>
      <c r="B144" s="77" t="s">
        <v>506</v>
      </c>
      <c r="C144" s="77" t="s">
        <v>6</v>
      </c>
      <c r="D144" s="79">
        <v>2</v>
      </c>
      <c r="E144" s="79">
        <v>1088</v>
      </c>
      <c r="F144" s="79">
        <v>0</v>
      </c>
      <c r="G144" s="79">
        <v>7</v>
      </c>
      <c r="H144" s="79">
        <v>39.04200000000001</v>
      </c>
    </row>
    <row r="145" spans="1:8" ht="15">
      <c r="A145" s="79">
        <v>141</v>
      </c>
      <c r="B145" s="77" t="s">
        <v>507</v>
      </c>
      <c r="C145" s="77" t="s">
        <v>7</v>
      </c>
      <c r="D145" s="79">
        <v>1</v>
      </c>
      <c r="E145" s="79">
        <v>15</v>
      </c>
      <c r="F145" s="79">
        <v>0</v>
      </c>
      <c r="G145" s="79">
        <v>1</v>
      </c>
      <c r="H145" s="79">
        <v>15</v>
      </c>
    </row>
    <row r="146" spans="1:8" ht="15">
      <c r="A146" s="79">
        <v>142</v>
      </c>
      <c r="B146" s="77" t="s">
        <v>508</v>
      </c>
      <c r="C146" s="77" t="s">
        <v>10</v>
      </c>
      <c r="D146" s="79">
        <v>2</v>
      </c>
      <c r="E146" s="79">
        <v>25</v>
      </c>
      <c r="F146" s="79">
        <v>0</v>
      </c>
      <c r="G146" s="79">
        <v>2</v>
      </c>
      <c r="H146" s="79">
        <v>25</v>
      </c>
    </row>
    <row r="147" spans="1:8" ht="15">
      <c r="A147" s="79">
        <v>143</v>
      </c>
      <c r="B147" s="77" t="s">
        <v>511</v>
      </c>
      <c r="C147" s="77" t="s">
        <v>6</v>
      </c>
      <c r="D147" s="79">
        <v>40</v>
      </c>
      <c r="E147" s="79">
        <v>1037.5</v>
      </c>
      <c r="F147" s="79">
        <v>6</v>
      </c>
      <c r="G147" s="79">
        <v>3</v>
      </c>
      <c r="H147" s="79">
        <v>65</v>
      </c>
    </row>
    <row r="148" spans="1:8" ht="15">
      <c r="A148" s="79">
        <v>144</v>
      </c>
      <c r="B148" s="77" t="s">
        <v>788</v>
      </c>
      <c r="C148" s="77" t="s">
        <v>6</v>
      </c>
      <c r="D148" s="79">
        <v>15</v>
      </c>
      <c r="E148" s="79">
        <v>2156</v>
      </c>
      <c r="F148" s="79">
        <v>0</v>
      </c>
      <c r="G148" s="79">
        <v>0</v>
      </c>
      <c r="H148" s="79">
        <v>0</v>
      </c>
    </row>
    <row r="149" spans="1:8" ht="15">
      <c r="A149" s="79">
        <v>145</v>
      </c>
      <c r="B149" s="77" t="s">
        <v>512</v>
      </c>
      <c r="C149" s="77" t="s">
        <v>7</v>
      </c>
      <c r="D149" s="79">
        <v>2</v>
      </c>
      <c r="E149" s="79">
        <v>15</v>
      </c>
      <c r="F149" s="79">
        <v>0</v>
      </c>
      <c r="G149" s="79">
        <v>7</v>
      </c>
      <c r="H149" s="79">
        <v>142</v>
      </c>
    </row>
    <row r="150" spans="1:8" ht="15">
      <c r="A150" s="79">
        <v>146</v>
      </c>
      <c r="B150" s="77" t="s">
        <v>513</v>
      </c>
      <c r="C150" s="77" t="s">
        <v>7</v>
      </c>
      <c r="D150" s="79">
        <v>1</v>
      </c>
      <c r="E150" s="79">
        <v>15</v>
      </c>
      <c r="F150" s="79">
        <v>0</v>
      </c>
      <c r="G150" s="79">
        <v>2</v>
      </c>
      <c r="H150" s="79">
        <v>21</v>
      </c>
    </row>
    <row r="151" spans="1:8" ht="15">
      <c r="A151" s="79">
        <v>147</v>
      </c>
      <c r="B151" s="77" t="s">
        <v>514</v>
      </c>
      <c r="C151" s="77" t="s">
        <v>8</v>
      </c>
      <c r="D151" s="79">
        <v>1</v>
      </c>
      <c r="E151" s="79">
        <v>15</v>
      </c>
      <c r="F151" s="79">
        <v>0</v>
      </c>
      <c r="G151" s="79">
        <v>2</v>
      </c>
      <c r="H151" s="79">
        <v>17</v>
      </c>
    </row>
    <row r="152" spans="1:8" ht="15">
      <c r="A152" s="79">
        <v>148</v>
      </c>
      <c r="B152" s="77" t="s">
        <v>700</v>
      </c>
      <c r="C152" s="77" t="s">
        <v>7</v>
      </c>
      <c r="D152" s="79">
        <v>1</v>
      </c>
      <c r="E152" s="79">
        <v>15</v>
      </c>
      <c r="F152" s="79">
        <v>0</v>
      </c>
      <c r="G152" s="79">
        <v>1</v>
      </c>
      <c r="H152" s="79">
        <v>15</v>
      </c>
    </row>
    <row r="153" spans="1:8" ht="15">
      <c r="A153" s="79">
        <v>149</v>
      </c>
      <c r="B153" s="77" t="s">
        <v>515</v>
      </c>
      <c r="C153" s="77" t="s">
        <v>5</v>
      </c>
      <c r="D153" s="79">
        <v>1</v>
      </c>
      <c r="E153" s="79">
        <v>15</v>
      </c>
      <c r="F153" s="79">
        <v>0</v>
      </c>
      <c r="G153" s="79">
        <v>1</v>
      </c>
      <c r="H153" s="79">
        <v>15</v>
      </c>
    </row>
    <row r="154" spans="1:8" ht="15">
      <c r="A154" s="79">
        <v>150</v>
      </c>
      <c r="B154" s="77" t="s">
        <v>516</v>
      </c>
      <c r="C154" s="77" t="s">
        <v>6</v>
      </c>
      <c r="D154" s="79">
        <v>1</v>
      </c>
      <c r="E154" s="79">
        <v>15</v>
      </c>
      <c r="F154" s="79">
        <v>0</v>
      </c>
      <c r="G154" s="79">
        <v>1</v>
      </c>
      <c r="H154" s="79">
        <v>15</v>
      </c>
    </row>
    <row r="155" spans="1:8" ht="15">
      <c r="A155" s="79">
        <v>151</v>
      </c>
      <c r="B155" s="77" t="s">
        <v>518</v>
      </c>
      <c r="C155" s="77" t="s">
        <v>10</v>
      </c>
      <c r="D155" s="79">
        <v>3</v>
      </c>
      <c r="E155" s="79">
        <v>178</v>
      </c>
      <c r="F155" s="79">
        <v>0</v>
      </c>
      <c r="G155" s="79">
        <v>2</v>
      </c>
      <c r="H155" s="79">
        <v>30</v>
      </c>
    </row>
    <row r="156" spans="1:8" ht="15">
      <c r="A156" s="79">
        <v>152</v>
      </c>
      <c r="B156" s="77" t="s">
        <v>519</v>
      </c>
      <c r="C156" s="77" t="s">
        <v>19</v>
      </c>
      <c r="D156" s="79">
        <v>1</v>
      </c>
      <c r="E156" s="79">
        <v>200</v>
      </c>
      <c r="F156" s="79">
        <v>0</v>
      </c>
      <c r="G156" s="79">
        <v>1</v>
      </c>
      <c r="H156" s="79">
        <v>200</v>
      </c>
    </row>
    <row r="157" spans="1:8" ht="15">
      <c r="A157" s="79">
        <v>153</v>
      </c>
      <c r="B157" s="77" t="s">
        <v>523</v>
      </c>
      <c r="C157" s="77" t="s">
        <v>7</v>
      </c>
      <c r="D157" s="79">
        <v>4</v>
      </c>
      <c r="E157" s="79">
        <v>342.5</v>
      </c>
      <c r="F157" s="79">
        <v>0</v>
      </c>
      <c r="G157" s="79">
        <v>2</v>
      </c>
      <c r="H157" s="79">
        <v>24</v>
      </c>
    </row>
    <row r="158" spans="1:8" ht="15">
      <c r="A158" s="79">
        <v>154</v>
      </c>
      <c r="B158" s="77" t="s">
        <v>525</v>
      </c>
      <c r="C158" s="77" t="s">
        <v>6</v>
      </c>
      <c r="D158" s="79">
        <v>30</v>
      </c>
      <c r="E158" s="79">
        <v>2008.2</v>
      </c>
      <c r="F158" s="79">
        <v>7</v>
      </c>
      <c r="G158" s="79">
        <v>18</v>
      </c>
      <c r="H158" s="79">
        <v>258.75</v>
      </c>
    </row>
    <row r="159" spans="1:8" ht="15">
      <c r="A159" s="79">
        <v>155</v>
      </c>
      <c r="B159" s="77" t="s">
        <v>526</v>
      </c>
      <c r="C159" s="77" t="s">
        <v>5</v>
      </c>
      <c r="D159" s="79">
        <v>1</v>
      </c>
      <c r="E159" s="79">
        <v>15</v>
      </c>
      <c r="F159" s="79">
        <v>0</v>
      </c>
      <c r="G159" s="79">
        <v>1</v>
      </c>
      <c r="H159" s="79">
        <v>15</v>
      </c>
    </row>
    <row r="160" spans="1:8" ht="15">
      <c r="A160" s="79">
        <v>156</v>
      </c>
      <c r="B160" s="77" t="s">
        <v>527</v>
      </c>
      <c r="C160" s="77" t="s">
        <v>7</v>
      </c>
      <c r="D160" s="79">
        <v>1</v>
      </c>
      <c r="E160" s="79">
        <v>15</v>
      </c>
      <c r="F160" s="79">
        <v>0</v>
      </c>
      <c r="G160" s="79">
        <v>1</v>
      </c>
      <c r="H160" s="79">
        <v>15</v>
      </c>
    </row>
    <row r="161" spans="1:8" ht="15">
      <c r="A161" s="79">
        <v>157</v>
      </c>
      <c r="B161" s="77" t="s">
        <v>604</v>
      </c>
      <c r="C161" s="77" t="s">
        <v>7</v>
      </c>
      <c r="D161" s="79">
        <v>1</v>
      </c>
      <c r="E161" s="79">
        <v>15</v>
      </c>
      <c r="F161" s="79">
        <v>0</v>
      </c>
      <c r="G161" s="79">
        <v>2</v>
      </c>
      <c r="H161" s="79">
        <v>30</v>
      </c>
    </row>
    <row r="162" spans="1:8" ht="15">
      <c r="A162" s="79">
        <v>158</v>
      </c>
      <c r="B162" s="77" t="s">
        <v>528</v>
      </c>
      <c r="C162" s="77" t="s">
        <v>6</v>
      </c>
      <c r="D162" s="79">
        <v>5</v>
      </c>
      <c r="E162" s="79">
        <v>231</v>
      </c>
      <c r="F162" s="79">
        <v>0</v>
      </c>
      <c r="G162" s="79">
        <v>7</v>
      </c>
      <c r="H162" s="79">
        <v>111</v>
      </c>
    </row>
    <row r="163" spans="1:8" ht="15">
      <c r="A163" s="79">
        <v>159</v>
      </c>
      <c r="B163" s="77" t="s">
        <v>529</v>
      </c>
      <c r="C163" s="77" t="s">
        <v>8</v>
      </c>
      <c r="D163" s="79">
        <v>2</v>
      </c>
      <c r="E163" s="79">
        <v>16</v>
      </c>
      <c r="F163" s="79">
        <v>1</v>
      </c>
      <c r="G163" s="79">
        <v>3</v>
      </c>
      <c r="H163" s="79">
        <v>328</v>
      </c>
    </row>
    <row r="164" spans="1:8" ht="15">
      <c r="A164" s="79">
        <v>160</v>
      </c>
      <c r="B164" s="77" t="s">
        <v>530</v>
      </c>
      <c r="C164" s="77" t="s">
        <v>6</v>
      </c>
      <c r="D164" s="79">
        <v>4</v>
      </c>
      <c r="E164" s="79">
        <v>1208.7</v>
      </c>
      <c r="F164" s="79">
        <v>1</v>
      </c>
      <c r="G164" s="79">
        <v>1</v>
      </c>
      <c r="H164" s="79">
        <v>130</v>
      </c>
    </row>
    <row r="165" spans="1:8" ht="15">
      <c r="A165" s="79">
        <v>161</v>
      </c>
      <c r="B165" s="77" t="s">
        <v>531</v>
      </c>
      <c r="C165" s="77" t="s">
        <v>8</v>
      </c>
      <c r="D165" s="79">
        <v>3</v>
      </c>
      <c r="E165" s="79">
        <v>219</v>
      </c>
      <c r="F165" s="79">
        <v>0</v>
      </c>
      <c r="G165" s="79">
        <v>3</v>
      </c>
      <c r="H165" s="79">
        <v>19</v>
      </c>
    </row>
    <row r="166" spans="1:8" ht="15">
      <c r="A166" s="79">
        <v>162</v>
      </c>
      <c r="B166" s="77" t="s">
        <v>532</v>
      </c>
      <c r="C166" s="77" t="s">
        <v>7</v>
      </c>
      <c r="D166" s="79">
        <v>1</v>
      </c>
      <c r="E166" s="79">
        <v>15</v>
      </c>
      <c r="F166" s="79">
        <v>0</v>
      </c>
      <c r="G166" s="79">
        <v>1</v>
      </c>
      <c r="H166" s="79">
        <v>12</v>
      </c>
    </row>
    <row r="167" spans="1:8" ht="15">
      <c r="A167" s="79">
        <v>163</v>
      </c>
      <c r="B167" s="77" t="s">
        <v>723</v>
      </c>
      <c r="C167" s="77" t="s">
        <v>6</v>
      </c>
      <c r="D167" s="79">
        <v>3</v>
      </c>
      <c r="E167" s="79">
        <v>58.4</v>
      </c>
      <c r="F167" s="79">
        <v>0</v>
      </c>
      <c r="G167" s="79">
        <v>2</v>
      </c>
      <c r="H167" s="79">
        <v>30</v>
      </c>
    </row>
    <row r="168" spans="1:8" ht="15">
      <c r="A168" s="79">
        <v>164</v>
      </c>
      <c r="B168" s="77" t="s">
        <v>533</v>
      </c>
      <c r="C168" s="77" t="s">
        <v>10</v>
      </c>
      <c r="D168" s="79">
        <v>6</v>
      </c>
      <c r="E168" s="79">
        <v>115.821</v>
      </c>
      <c r="F168" s="79">
        <v>0</v>
      </c>
      <c r="G168" s="79">
        <v>6</v>
      </c>
      <c r="H168" s="79">
        <v>55</v>
      </c>
    </row>
    <row r="169" spans="1:8" ht="15">
      <c r="A169" s="79">
        <v>165</v>
      </c>
      <c r="B169" s="77" t="s">
        <v>772</v>
      </c>
      <c r="C169" s="77" t="s">
        <v>8</v>
      </c>
      <c r="D169" s="79">
        <v>3</v>
      </c>
      <c r="E169" s="79">
        <v>22</v>
      </c>
      <c r="F169" s="79">
        <v>0</v>
      </c>
      <c r="G169" s="79">
        <v>3</v>
      </c>
      <c r="H169" s="79">
        <v>22</v>
      </c>
    </row>
    <row r="170" spans="1:8" ht="15">
      <c r="A170" s="79">
        <v>166</v>
      </c>
      <c r="B170" s="77" t="s">
        <v>536</v>
      </c>
      <c r="C170" s="77" t="s">
        <v>8</v>
      </c>
      <c r="D170" s="79">
        <v>12</v>
      </c>
      <c r="E170" s="79">
        <v>544</v>
      </c>
      <c r="F170" s="79">
        <v>0</v>
      </c>
      <c r="G170" s="79">
        <v>1</v>
      </c>
      <c r="H170" s="79">
        <v>15</v>
      </c>
    </row>
    <row r="171" spans="1:8" ht="15">
      <c r="A171" s="79">
        <v>167</v>
      </c>
      <c r="B171" s="77" t="s">
        <v>538</v>
      </c>
      <c r="C171" s="77" t="s">
        <v>11</v>
      </c>
      <c r="D171" s="79">
        <v>29</v>
      </c>
      <c r="E171" s="79">
        <v>1987.7</v>
      </c>
      <c r="F171" s="79">
        <v>3</v>
      </c>
      <c r="G171" s="79">
        <v>28</v>
      </c>
      <c r="H171" s="79">
        <v>386</v>
      </c>
    </row>
    <row r="172" spans="1:8" ht="15">
      <c r="A172" s="79">
        <v>168</v>
      </c>
      <c r="B172" s="77" t="s">
        <v>342</v>
      </c>
      <c r="C172" s="77" t="s">
        <v>11</v>
      </c>
      <c r="D172" s="79">
        <v>3</v>
      </c>
      <c r="E172" s="79">
        <v>25</v>
      </c>
      <c r="F172" s="79">
        <v>0</v>
      </c>
      <c r="G172" s="79">
        <v>8</v>
      </c>
      <c r="H172" s="79">
        <v>96</v>
      </c>
    </row>
    <row r="173" spans="1:8" ht="15">
      <c r="A173" s="79">
        <v>169</v>
      </c>
      <c r="B173" s="77" t="s">
        <v>540</v>
      </c>
      <c r="C173" s="77" t="s">
        <v>7</v>
      </c>
      <c r="D173" s="79">
        <v>2</v>
      </c>
      <c r="E173" s="79">
        <v>15</v>
      </c>
      <c r="F173" s="79">
        <v>0</v>
      </c>
      <c r="G173" s="79">
        <v>1</v>
      </c>
      <c r="H173" s="79">
        <v>10</v>
      </c>
    </row>
    <row r="174" spans="1:8" ht="15">
      <c r="A174" s="79">
        <v>170</v>
      </c>
      <c r="B174" s="77" t="s">
        <v>545</v>
      </c>
      <c r="C174" s="77" t="s">
        <v>7</v>
      </c>
      <c r="D174" s="79">
        <v>4</v>
      </c>
      <c r="E174" s="79">
        <v>40</v>
      </c>
      <c r="F174" s="79">
        <v>1</v>
      </c>
      <c r="G174" s="79">
        <v>3</v>
      </c>
      <c r="H174" s="79">
        <v>11</v>
      </c>
    </row>
    <row r="175" spans="1:8" ht="15">
      <c r="A175" s="79">
        <v>171</v>
      </c>
      <c r="B175" s="77" t="s">
        <v>546</v>
      </c>
      <c r="C175" s="77" t="s">
        <v>8</v>
      </c>
      <c r="D175" s="79">
        <v>4</v>
      </c>
      <c r="E175" s="79">
        <v>582</v>
      </c>
      <c r="F175" s="79">
        <v>0</v>
      </c>
      <c r="G175" s="79">
        <v>1</v>
      </c>
      <c r="H175" s="79">
        <v>12</v>
      </c>
    </row>
    <row r="176" spans="1:8" ht="15">
      <c r="A176" s="79">
        <v>172</v>
      </c>
      <c r="B176" s="77" t="s">
        <v>728</v>
      </c>
      <c r="C176" s="77" t="s">
        <v>661</v>
      </c>
      <c r="D176" s="79">
        <v>2</v>
      </c>
      <c r="E176" s="79">
        <v>60</v>
      </c>
      <c r="F176" s="79">
        <v>0</v>
      </c>
      <c r="G176" s="79">
        <v>1</v>
      </c>
      <c r="H176" s="79">
        <v>11</v>
      </c>
    </row>
    <row r="177" spans="1:8" ht="15">
      <c r="A177" s="79">
        <v>173</v>
      </c>
      <c r="B177" s="77" t="s">
        <v>549</v>
      </c>
      <c r="C177" s="77" t="s">
        <v>6</v>
      </c>
      <c r="D177" s="79">
        <v>10</v>
      </c>
      <c r="E177" s="79">
        <v>5671.8</v>
      </c>
      <c r="F177" s="79">
        <v>1</v>
      </c>
      <c r="G177" s="79">
        <v>1</v>
      </c>
      <c r="H177" s="79">
        <v>15</v>
      </c>
    </row>
    <row r="178" spans="1:8" ht="15">
      <c r="A178" s="79">
        <v>174</v>
      </c>
      <c r="B178" s="77" t="s">
        <v>550</v>
      </c>
      <c r="C178" s="77" t="s">
        <v>6</v>
      </c>
      <c r="D178" s="79">
        <v>9</v>
      </c>
      <c r="E178" s="79">
        <v>870</v>
      </c>
      <c r="F178" s="79">
        <v>10</v>
      </c>
      <c r="G178" s="79">
        <v>2</v>
      </c>
      <c r="H178" s="79">
        <v>20</v>
      </c>
    </row>
    <row r="179" spans="1:8" ht="15">
      <c r="A179" s="79">
        <v>175</v>
      </c>
      <c r="B179" s="77" t="s">
        <v>552</v>
      </c>
      <c r="C179" s="77" t="s">
        <v>7</v>
      </c>
      <c r="D179" s="79">
        <v>5</v>
      </c>
      <c r="E179" s="79">
        <v>50</v>
      </c>
      <c r="F179" s="79">
        <v>1</v>
      </c>
      <c r="G179" s="79">
        <v>7</v>
      </c>
      <c r="H179" s="79">
        <v>104</v>
      </c>
    </row>
    <row r="180" spans="1:8" ht="15">
      <c r="A180" s="79">
        <v>176</v>
      </c>
      <c r="B180" s="77" t="s">
        <v>553</v>
      </c>
      <c r="C180" s="77" t="s">
        <v>7</v>
      </c>
      <c r="D180" s="79">
        <v>3</v>
      </c>
      <c r="E180" s="79">
        <v>15</v>
      </c>
      <c r="F180" s="79">
        <v>0</v>
      </c>
      <c r="G180" s="79">
        <v>2</v>
      </c>
      <c r="H180" s="79">
        <v>6</v>
      </c>
    </row>
    <row r="181" spans="1:8" ht="15">
      <c r="A181" s="79">
        <v>177</v>
      </c>
      <c r="B181" s="77" t="s">
        <v>555</v>
      </c>
      <c r="C181" s="77" t="s">
        <v>10</v>
      </c>
      <c r="D181" s="79">
        <v>10</v>
      </c>
      <c r="E181" s="79">
        <v>1893</v>
      </c>
      <c r="F181" s="79">
        <v>2</v>
      </c>
      <c r="G181" s="79">
        <v>1</v>
      </c>
      <c r="H181" s="79">
        <v>20</v>
      </c>
    </row>
    <row r="182" spans="1:8" ht="15">
      <c r="A182" s="79">
        <v>178</v>
      </c>
      <c r="B182" s="77" t="s">
        <v>557</v>
      </c>
      <c r="C182" s="77" t="s">
        <v>6</v>
      </c>
      <c r="D182" s="79">
        <v>3</v>
      </c>
      <c r="E182" s="79">
        <v>260</v>
      </c>
      <c r="F182" s="79">
        <v>1</v>
      </c>
      <c r="G182" s="79">
        <v>2</v>
      </c>
      <c r="H182" s="79">
        <v>25</v>
      </c>
    </row>
    <row r="183" spans="1:8" ht="15">
      <c r="A183" s="79">
        <v>179</v>
      </c>
      <c r="B183" s="77" t="s">
        <v>558</v>
      </c>
      <c r="C183" s="77" t="s">
        <v>7</v>
      </c>
      <c r="D183" s="79">
        <v>1</v>
      </c>
      <c r="E183" s="79">
        <v>15</v>
      </c>
      <c r="F183" s="79">
        <v>0</v>
      </c>
      <c r="G183" s="79">
        <v>1</v>
      </c>
      <c r="H183" s="79">
        <v>15</v>
      </c>
    </row>
    <row r="184" spans="1:8" ht="15">
      <c r="A184" s="79">
        <v>180</v>
      </c>
      <c r="B184" s="77" t="s">
        <v>559</v>
      </c>
      <c r="C184" s="77" t="s">
        <v>7</v>
      </c>
      <c r="D184" s="79">
        <v>3</v>
      </c>
      <c r="E184" s="79">
        <v>145</v>
      </c>
      <c r="F184" s="79">
        <v>0</v>
      </c>
      <c r="G184" s="79">
        <v>5</v>
      </c>
      <c r="H184" s="79">
        <v>68</v>
      </c>
    </row>
    <row r="185" spans="1:8" ht="15">
      <c r="A185" s="79">
        <v>181</v>
      </c>
      <c r="B185" s="77" t="s">
        <v>560</v>
      </c>
      <c r="C185" s="77" t="s">
        <v>5</v>
      </c>
      <c r="D185" s="79">
        <v>5</v>
      </c>
      <c r="E185" s="79">
        <v>1095</v>
      </c>
      <c r="F185" s="79">
        <v>0</v>
      </c>
      <c r="G185" s="79">
        <v>2</v>
      </c>
      <c r="H185" s="79">
        <v>12</v>
      </c>
    </row>
    <row r="186" spans="1:8" ht="15">
      <c r="A186" s="79">
        <v>182</v>
      </c>
      <c r="B186" s="77" t="s">
        <v>655</v>
      </c>
      <c r="C186" s="77" t="s">
        <v>7</v>
      </c>
      <c r="D186" s="79">
        <v>1</v>
      </c>
      <c r="E186" s="79">
        <v>15</v>
      </c>
      <c r="F186" s="79">
        <v>0</v>
      </c>
      <c r="G186" s="79">
        <v>1</v>
      </c>
      <c r="H186" s="79">
        <v>15</v>
      </c>
    </row>
    <row r="187" spans="1:8" ht="15">
      <c r="A187" s="79">
        <v>183</v>
      </c>
      <c r="B187" s="77" t="s">
        <v>562</v>
      </c>
      <c r="C187" s="77" t="s">
        <v>7</v>
      </c>
      <c r="D187" s="79">
        <v>25</v>
      </c>
      <c r="E187" s="79">
        <v>556</v>
      </c>
      <c r="F187" s="79">
        <v>1</v>
      </c>
      <c r="G187" s="79">
        <v>9</v>
      </c>
      <c r="H187" s="79">
        <v>135</v>
      </c>
    </row>
    <row r="188" spans="1:8" ht="15">
      <c r="A188" s="79">
        <v>184</v>
      </c>
      <c r="B188" s="77" t="s">
        <v>563</v>
      </c>
      <c r="C188" s="77" t="s">
        <v>10</v>
      </c>
      <c r="D188" s="79">
        <v>4</v>
      </c>
      <c r="E188" s="79">
        <v>845.2</v>
      </c>
      <c r="F188" s="79">
        <v>0</v>
      </c>
      <c r="G188" s="79">
        <v>1</v>
      </c>
      <c r="H188" s="79">
        <v>10</v>
      </c>
    </row>
    <row r="189" spans="1:8" ht="15">
      <c r="A189" s="79">
        <v>185</v>
      </c>
      <c r="B189" s="77" t="s">
        <v>595</v>
      </c>
      <c r="C189" s="77" t="s">
        <v>7</v>
      </c>
      <c r="D189" s="79">
        <v>1</v>
      </c>
      <c r="E189" s="79">
        <v>15</v>
      </c>
      <c r="F189" s="79">
        <v>0</v>
      </c>
      <c r="G189" s="79">
        <v>1</v>
      </c>
      <c r="H189" s="79">
        <v>15</v>
      </c>
    </row>
    <row r="190" spans="1:8" ht="15">
      <c r="A190" s="79">
        <v>186</v>
      </c>
      <c r="B190" s="77" t="s">
        <v>564</v>
      </c>
      <c r="C190" s="77" t="s">
        <v>6</v>
      </c>
      <c r="D190" s="79">
        <v>9</v>
      </c>
      <c r="E190" s="79">
        <v>2529.8</v>
      </c>
      <c r="F190" s="79">
        <v>2</v>
      </c>
      <c r="G190" s="79">
        <v>5</v>
      </c>
      <c r="H190" s="79">
        <v>231.6</v>
      </c>
    </row>
    <row r="191" spans="1:8" ht="15">
      <c r="A191" s="79">
        <v>187</v>
      </c>
      <c r="B191" s="77" t="s">
        <v>565</v>
      </c>
      <c r="C191" s="77" t="s">
        <v>9</v>
      </c>
      <c r="D191" s="79">
        <v>5</v>
      </c>
      <c r="E191" s="79">
        <v>265</v>
      </c>
      <c r="F191" s="79">
        <v>0</v>
      </c>
      <c r="G191" s="79">
        <v>1</v>
      </c>
      <c r="H191" s="79">
        <v>15</v>
      </c>
    </row>
    <row r="192" spans="1:8" ht="15">
      <c r="A192" s="79">
        <v>188</v>
      </c>
      <c r="B192" s="77" t="s">
        <v>567</v>
      </c>
      <c r="C192" s="77" t="s">
        <v>7</v>
      </c>
      <c r="D192" s="79">
        <v>1</v>
      </c>
      <c r="E192" s="79">
        <v>15</v>
      </c>
      <c r="F192" s="79">
        <v>0</v>
      </c>
      <c r="G192" s="79">
        <v>1</v>
      </c>
      <c r="H192" s="79">
        <v>15</v>
      </c>
    </row>
    <row r="193" spans="1:8" ht="15">
      <c r="A193" s="79">
        <v>189</v>
      </c>
      <c r="B193" s="77" t="s">
        <v>344</v>
      </c>
      <c r="C193" s="77" t="s">
        <v>6</v>
      </c>
      <c r="D193" s="79">
        <v>4</v>
      </c>
      <c r="E193" s="79">
        <v>50</v>
      </c>
      <c r="F193" s="79">
        <v>2</v>
      </c>
      <c r="G193" s="79">
        <v>1</v>
      </c>
      <c r="H193" s="79">
        <v>10</v>
      </c>
    </row>
    <row r="194" spans="1:8" ht="15">
      <c r="A194" s="79">
        <v>190</v>
      </c>
      <c r="B194" s="77" t="s">
        <v>569</v>
      </c>
      <c r="C194" s="77" t="s">
        <v>7</v>
      </c>
      <c r="D194" s="79">
        <v>1</v>
      </c>
      <c r="E194" s="79">
        <v>50</v>
      </c>
      <c r="F194" s="79">
        <v>0</v>
      </c>
      <c r="G194" s="79">
        <v>5</v>
      </c>
      <c r="H194" s="79">
        <v>30</v>
      </c>
    </row>
    <row r="195" spans="1:8" ht="18.75">
      <c r="A195" s="163" t="s">
        <v>18</v>
      </c>
      <c r="B195" s="163"/>
      <c r="C195" s="163"/>
      <c r="D195" s="118">
        <f>SUM(D5:D194)</f>
        <v>1112</v>
      </c>
      <c r="E195" s="118">
        <f>SUM(E5:E194)</f>
        <v>77878</v>
      </c>
      <c r="F195" s="118">
        <f>SUM(F5:F194)</f>
        <v>97</v>
      </c>
      <c r="G195" s="118">
        <f>SUM(G5:G194)</f>
        <v>789</v>
      </c>
      <c r="H195" s="118">
        <f>SUM(H5:H194)</f>
        <v>18512</v>
      </c>
    </row>
  </sheetData>
  <sheetProtection/>
  <autoFilter ref="A4:J196"/>
  <mergeCells count="8">
    <mergeCell ref="A195:C195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7"/>
  <sheetViews>
    <sheetView zoomScalePageLayoutView="0" workbookViewId="0" topLeftCell="A174">
      <selection activeCell="A197" sqref="A197:H197"/>
    </sheetView>
  </sheetViews>
  <sheetFormatPr defaultColWidth="9.140625" defaultRowHeight="15"/>
  <cols>
    <col min="1" max="1" width="7.140625" style="80" customWidth="1"/>
    <col min="2" max="2" width="29.00390625" style="120" customWidth="1"/>
    <col min="3" max="3" width="19.00390625" style="120" customWidth="1"/>
    <col min="4" max="4" width="11.28125" style="80" customWidth="1"/>
    <col min="5" max="5" width="14.8515625" style="80" customWidth="1"/>
    <col min="6" max="6" width="14.28125" style="120" customWidth="1"/>
    <col min="7" max="7" width="14.57421875" style="80" customWidth="1"/>
    <col min="8" max="8" width="14.421875" style="80" customWidth="1"/>
    <col min="9" max="9" width="9.140625" style="80" customWidth="1"/>
    <col min="10" max="16384" width="9.140625" style="120" customWidth="1"/>
  </cols>
  <sheetData>
    <row r="1" spans="1:8" ht="94.5" customHeight="1">
      <c r="A1" s="152" t="s">
        <v>790</v>
      </c>
      <c r="B1" s="153"/>
      <c r="C1" s="153"/>
      <c r="D1" s="153"/>
      <c r="E1" s="154"/>
      <c r="F1" s="154"/>
      <c r="G1" s="155"/>
      <c r="H1" s="156"/>
    </row>
    <row r="2" spans="1:8" ht="82.5" customHeight="1">
      <c r="A2" s="132" t="s">
        <v>0</v>
      </c>
      <c r="B2" s="132" t="s">
        <v>2</v>
      </c>
      <c r="C2" s="132" t="s">
        <v>3</v>
      </c>
      <c r="D2" s="136" t="s">
        <v>13</v>
      </c>
      <c r="E2" s="136"/>
      <c r="F2" s="132" t="s">
        <v>14</v>
      </c>
      <c r="G2" s="132" t="s">
        <v>15</v>
      </c>
      <c r="H2" s="132"/>
    </row>
    <row r="3" spans="1:8" ht="110.25">
      <c r="A3" s="132"/>
      <c r="B3" s="132"/>
      <c r="C3" s="132"/>
      <c r="D3" s="123" t="s">
        <v>1</v>
      </c>
      <c r="E3" s="123" t="s">
        <v>747</v>
      </c>
      <c r="F3" s="132"/>
      <c r="G3" s="123" t="s">
        <v>575</v>
      </c>
      <c r="H3" s="123" t="s">
        <v>748</v>
      </c>
    </row>
    <row r="4" spans="1:8" ht="15">
      <c r="A4" s="79">
        <v>1</v>
      </c>
      <c r="B4" s="77">
        <v>2</v>
      </c>
      <c r="C4" s="77">
        <v>3</v>
      </c>
      <c r="D4" s="79">
        <v>4</v>
      </c>
      <c r="E4" s="79">
        <v>5</v>
      </c>
      <c r="F4" s="77">
        <v>6</v>
      </c>
      <c r="G4" s="79">
        <v>7</v>
      </c>
      <c r="H4" s="79">
        <v>8</v>
      </c>
    </row>
    <row r="5" spans="1:10" ht="15">
      <c r="A5" s="79">
        <v>1</v>
      </c>
      <c r="B5" s="77" t="s">
        <v>509</v>
      </c>
      <c r="C5" s="77" t="s">
        <v>6</v>
      </c>
      <c r="D5" s="79">
        <v>2</v>
      </c>
      <c r="E5" s="79">
        <v>10.23</v>
      </c>
      <c r="F5" s="79"/>
      <c r="G5" s="79">
        <v>1</v>
      </c>
      <c r="H5" s="79">
        <v>5</v>
      </c>
      <c r="J5" s="80"/>
    </row>
    <row r="6" spans="1:8" ht="15">
      <c r="A6" s="79">
        <v>2</v>
      </c>
      <c r="B6" s="77" t="s">
        <v>406</v>
      </c>
      <c r="C6" s="77" t="s">
        <v>10</v>
      </c>
      <c r="D6" s="79">
        <v>6</v>
      </c>
      <c r="E6" s="79">
        <v>11.830000000000002</v>
      </c>
      <c r="F6" s="79">
        <v>1</v>
      </c>
      <c r="G6" s="79">
        <v>4</v>
      </c>
      <c r="H6" s="79">
        <v>73</v>
      </c>
    </row>
    <row r="7" spans="1:8" ht="15">
      <c r="A7" s="79">
        <v>3</v>
      </c>
      <c r="B7" s="77" t="s">
        <v>403</v>
      </c>
      <c r="C7" s="77" t="s">
        <v>6</v>
      </c>
      <c r="D7" s="79">
        <v>7</v>
      </c>
      <c r="E7" s="79">
        <v>21.66</v>
      </c>
      <c r="F7" s="79"/>
      <c r="G7" s="79"/>
      <c r="H7" s="79"/>
    </row>
    <row r="8" spans="1:8" ht="15">
      <c r="A8" s="79">
        <v>4</v>
      </c>
      <c r="B8" s="77" t="s">
        <v>463</v>
      </c>
      <c r="C8" s="77" t="s">
        <v>10</v>
      </c>
      <c r="D8" s="79">
        <v>4</v>
      </c>
      <c r="E8" s="79">
        <v>1.4300000000000002</v>
      </c>
      <c r="F8" s="79">
        <v>2</v>
      </c>
      <c r="G8" s="79">
        <v>1</v>
      </c>
      <c r="H8" s="79">
        <v>1357</v>
      </c>
    </row>
    <row r="9" spans="1:8" ht="15">
      <c r="A9" s="79">
        <v>5</v>
      </c>
      <c r="B9" s="77" t="s">
        <v>548</v>
      </c>
      <c r="C9" s="77" t="s">
        <v>10</v>
      </c>
      <c r="D9" s="79">
        <v>10</v>
      </c>
      <c r="E9" s="79">
        <v>3.8299999999999996</v>
      </c>
      <c r="F9" s="79"/>
      <c r="G9" s="79">
        <v>1</v>
      </c>
      <c r="H9" s="79">
        <v>15</v>
      </c>
    </row>
    <row r="10" spans="1:8" ht="15">
      <c r="A10" s="79">
        <v>6</v>
      </c>
      <c r="B10" s="77" t="s">
        <v>549</v>
      </c>
      <c r="C10" s="77" t="s">
        <v>6</v>
      </c>
      <c r="D10" s="79">
        <v>8</v>
      </c>
      <c r="E10" s="79">
        <v>2.69</v>
      </c>
      <c r="F10" s="79">
        <v>1</v>
      </c>
      <c r="G10" s="79"/>
      <c r="H10" s="79"/>
    </row>
    <row r="11" spans="1:8" ht="15">
      <c r="A11" s="79">
        <v>7</v>
      </c>
      <c r="B11" s="77" t="s">
        <v>474</v>
      </c>
      <c r="C11" s="77" t="s">
        <v>6</v>
      </c>
      <c r="D11" s="79">
        <v>9</v>
      </c>
      <c r="E11" s="79">
        <v>3.4299999999999997</v>
      </c>
      <c r="F11" s="79">
        <v>1</v>
      </c>
      <c r="G11" s="79">
        <v>4</v>
      </c>
      <c r="H11" s="79">
        <v>180</v>
      </c>
    </row>
    <row r="12" spans="1:8" ht="15">
      <c r="A12" s="79">
        <v>8</v>
      </c>
      <c r="B12" s="77" t="s">
        <v>427</v>
      </c>
      <c r="C12" s="77" t="s">
        <v>10</v>
      </c>
      <c r="D12" s="79">
        <v>3</v>
      </c>
      <c r="E12" s="79">
        <v>1.03</v>
      </c>
      <c r="F12" s="79">
        <v>1</v>
      </c>
      <c r="G12" s="79">
        <v>2</v>
      </c>
      <c r="H12" s="79">
        <v>195</v>
      </c>
    </row>
    <row r="13" spans="1:8" ht="15">
      <c r="A13" s="79">
        <v>9</v>
      </c>
      <c r="B13" s="77" t="s">
        <v>496</v>
      </c>
      <c r="C13" s="77" t="s">
        <v>6</v>
      </c>
      <c r="D13" s="79">
        <v>6</v>
      </c>
      <c r="E13" s="79">
        <v>21.43</v>
      </c>
      <c r="F13" s="79"/>
      <c r="G13" s="79">
        <v>2</v>
      </c>
      <c r="H13" s="79">
        <v>130.5</v>
      </c>
    </row>
    <row r="14" spans="1:8" ht="15">
      <c r="A14" s="79">
        <v>10</v>
      </c>
      <c r="B14" s="77" t="s">
        <v>433</v>
      </c>
      <c r="C14" s="77" t="s">
        <v>5</v>
      </c>
      <c r="D14" s="79">
        <v>3</v>
      </c>
      <c r="E14" s="79">
        <v>0.6900000000000001</v>
      </c>
      <c r="F14" s="79"/>
      <c r="G14" s="79"/>
      <c r="H14" s="79"/>
    </row>
    <row r="15" spans="1:8" ht="15">
      <c r="A15" s="79">
        <v>11</v>
      </c>
      <c r="B15" s="77" t="s">
        <v>493</v>
      </c>
      <c r="C15" s="77" t="s">
        <v>10</v>
      </c>
      <c r="D15" s="79">
        <v>4</v>
      </c>
      <c r="E15" s="79">
        <v>0.92</v>
      </c>
      <c r="F15" s="79"/>
      <c r="G15" s="79">
        <v>1</v>
      </c>
      <c r="H15" s="79">
        <v>5</v>
      </c>
    </row>
    <row r="16" spans="1:8" ht="15">
      <c r="A16" s="79">
        <v>12</v>
      </c>
      <c r="B16" s="77" t="s">
        <v>410</v>
      </c>
      <c r="C16" s="77" t="s">
        <v>5</v>
      </c>
      <c r="D16" s="79">
        <v>4</v>
      </c>
      <c r="E16" s="79">
        <v>12.8</v>
      </c>
      <c r="F16" s="79"/>
      <c r="G16" s="79">
        <v>3</v>
      </c>
      <c r="H16" s="79">
        <v>45</v>
      </c>
    </row>
    <row r="17" spans="1:8" ht="15">
      <c r="A17" s="79">
        <v>13</v>
      </c>
      <c r="B17" s="77" t="s">
        <v>471</v>
      </c>
      <c r="C17" s="77" t="s">
        <v>6</v>
      </c>
      <c r="D17" s="79">
        <v>7</v>
      </c>
      <c r="E17" s="79">
        <v>2.63</v>
      </c>
      <c r="F17" s="79">
        <v>1</v>
      </c>
      <c r="G17" s="79">
        <v>2</v>
      </c>
      <c r="H17" s="79">
        <v>3.5</v>
      </c>
    </row>
    <row r="18" spans="1:8" ht="15">
      <c r="A18" s="79">
        <v>14</v>
      </c>
      <c r="B18" s="77" t="s">
        <v>564</v>
      </c>
      <c r="C18" s="77" t="s">
        <v>6</v>
      </c>
      <c r="D18" s="79">
        <v>3</v>
      </c>
      <c r="E18" s="79">
        <v>1.2000000000000002</v>
      </c>
      <c r="F18" s="79"/>
      <c r="G18" s="79"/>
      <c r="H18" s="79"/>
    </row>
    <row r="19" spans="1:8" ht="15">
      <c r="A19" s="79">
        <v>15</v>
      </c>
      <c r="B19" s="77" t="s">
        <v>380</v>
      </c>
      <c r="C19" s="77" t="s">
        <v>8</v>
      </c>
      <c r="D19" s="79">
        <v>1</v>
      </c>
      <c r="E19" s="79">
        <v>6</v>
      </c>
      <c r="F19" s="79"/>
      <c r="G19" s="79"/>
      <c r="H19" s="79"/>
    </row>
    <row r="20" spans="1:8" ht="15">
      <c r="A20" s="79">
        <v>16</v>
      </c>
      <c r="B20" s="77" t="s">
        <v>399</v>
      </c>
      <c r="C20" s="77" t="s">
        <v>6</v>
      </c>
      <c r="D20" s="79">
        <v>9</v>
      </c>
      <c r="E20" s="79">
        <v>22.459999999999997</v>
      </c>
      <c r="F20" s="79">
        <v>4</v>
      </c>
      <c r="G20" s="79">
        <v>2</v>
      </c>
      <c r="H20" s="79">
        <v>365.6</v>
      </c>
    </row>
    <row r="21" spans="1:8" ht="15">
      <c r="A21" s="79">
        <v>17</v>
      </c>
      <c r="B21" s="77" t="s">
        <v>565</v>
      </c>
      <c r="C21" s="77" t="s">
        <v>9</v>
      </c>
      <c r="D21" s="79">
        <v>1</v>
      </c>
      <c r="E21" s="79">
        <v>0.23</v>
      </c>
      <c r="F21" s="79"/>
      <c r="G21" s="79"/>
      <c r="H21" s="79"/>
    </row>
    <row r="22" spans="1:8" ht="15">
      <c r="A22" s="79">
        <v>18</v>
      </c>
      <c r="B22" s="77" t="s">
        <v>425</v>
      </c>
      <c r="C22" s="77" t="s">
        <v>10</v>
      </c>
      <c r="D22" s="79">
        <v>6</v>
      </c>
      <c r="E22" s="79">
        <v>2.06</v>
      </c>
      <c r="F22" s="79">
        <v>2</v>
      </c>
      <c r="G22" s="79">
        <v>1</v>
      </c>
      <c r="H22" s="79">
        <v>190</v>
      </c>
    </row>
    <row r="23" spans="1:8" ht="15">
      <c r="A23" s="79">
        <v>19</v>
      </c>
      <c r="B23" s="77" t="s">
        <v>791</v>
      </c>
      <c r="C23" s="77" t="s">
        <v>6</v>
      </c>
      <c r="D23" s="79">
        <v>2</v>
      </c>
      <c r="E23" s="79">
        <v>0.8</v>
      </c>
      <c r="F23" s="79">
        <v>1</v>
      </c>
      <c r="G23" s="79"/>
      <c r="H23" s="79"/>
    </row>
    <row r="24" spans="1:8" ht="15">
      <c r="A24" s="79">
        <v>20</v>
      </c>
      <c r="B24" s="77" t="s">
        <v>211</v>
      </c>
      <c r="C24" s="77" t="s">
        <v>5</v>
      </c>
      <c r="D24" s="79">
        <v>3</v>
      </c>
      <c r="E24" s="79">
        <v>1.2000000000000002</v>
      </c>
      <c r="F24" s="79">
        <v>1</v>
      </c>
      <c r="G24" s="79"/>
      <c r="H24" s="79"/>
    </row>
    <row r="25" spans="1:8" ht="15">
      <c r="A25" s="79">
        <v>21</v>
      </c>
      <c r="B25" s="77" t="s">
        <v>469</v>
      </c>
      <c r="C25" s="77" t="s">
        <v>10</v>
      </c>
      <c r="D25" s="79">
        <v>1</v>
      </c>
      <c r="E25" s="79">
        <v>0.4</v>
      </c>
      <c r="F25" s="79">
        <v>5</v>
      </c>
      <c r="G25" s="79">
        <v>6</v>
      </c>
      <c r="H25" s="79">
        <v>75.5</v>
      </c>
    </row>
    <row r="26" spans="1:8" ht="15">
      <c r="A26" s="79">
        <v>22</v>
      </c>
      <c r="B26" s="77" t="s">
        <v>472</v>
      </c>
      <c r="C26" s="77" t="s">
        <v>8</v>
      </c>
      <c r="D26" s="79">
        <v>24</v>
      </c>
      <c r="E26" s="79">
        <v>9.430000000000003</v>
      </c>
      <c r="F26" s="79"/>
      <c r="G26" s="79"/>
      <c r="H26" s="79"/>
    </row>
    <row r="27" spans="1:8" ht="15">
      <c r="A27" s="79">
        <v>23</v>
      </c>
      <c r="B27" s="77" t="s">
        <v>504</v>
      </c>
      <c r="C27" s="77" t="s">
        <v>505</v>
      </c>
      <c r="D27" s="79">
        <v>6</v>
      </c>
      <c r="E27" s="79">
        <v>21.599999999999994</v>
      </c>
      <c r="F27" s="79">
        <v>3</v>
      </c>
      <c r="G27" s="79">
        <v>11</v>
      </c>
      <c r="H27" s="79">
        <v>1409.46</v>
      </c>
    </row>
    <row r="28" spans="1:8" ht="15">
      <c r="A28" s="79">
        <v>24</v>
      </c>
      <c r="B28" s="77" t="s">
        <v>530</v>
      </c>
      <c r="C28" s="77" t="s">
        <v>6</v>
      </c>
      <c r="D28" s="79">
        <v>2</v>
      </c>
      <c r="E28" s="79">
        <v>20</v>
      </c>
      <c r="F28" s="79">
        <v>2</v>
      </c>
      <c r="G28" s="79"/>
      <c r="H28" s="79"/>
    </row>
    <row r="29" spans="1:8" ht="15">
      <c r="A29" s="79">
        <v>25</v>
      </c>
      <c r="B29" s="77" t="s">
        <v>499</v>
      </c>
      <c r="C29" s="77" t="s">
        <v>6</v>
      </c>
      <c r="D29" s="79">
        <v>8</v>
      </c>
      <c r="E29" s="79">
        <v>7.95</v>
      </c>
      <c r="F29" s="79">
        <v>1</v>
      </c>
      <c r="G29" s="79">
        <v>5</v>
      </c>
      <c r="H29" s="79">
        <v>48</v>
      </c>
    </row>
    <row r="30" spans="1:8" ht="15">
      <c r="A30" s="79">
        <v>26</v>
      </c>
      <c r="B30" s="77" t="s">
        <v>419</v>
      </c>
      <c r="C30" s="77" t="s">
        <v>6</v>
      </c>
      <c r="D30" s="79">
        <v>3</v>
      </c>
      <c r="E30" s="79">
        <v>1.03</v>
      </c>
      <c r="F30" s="79"/>
      <c r="G30" s="79"/>
      <c r="H30" s="79"/>
    </row>
    <row r="31" spans="1:8" ht="15">
      <c r="A31" s="79">
        <v>27</v>
      </c>
      <c r="B31" s="77" t="s">
        <v>555</v>
      </c>
      <c r="C31" s="77" t="s">
        <v>10</v>
      </c>
      <c r="D31" s="79">
        <v>4</v>
      </c>
      <c r="E31" s="79">
        <v>18.4</v>
      </c>
      <c r="F31" s="79">
        <v>1</v>
      </c>
      <c r="G31" s="79">
        <v>3</v>
      </c>
      <c r="H31" s="79">
        <v>25</v>
      </c>
    </row>
    <row r="32" spans="1:8" ht="15">
      <c r="A32" s="79">
        <v>28</v>
      </c>
      <c r="B32" s="77" t="s">
        <v>592</v>
      </c>
      <c r="C32" s="77" t="s">
        <v>6</v>
      </c>
      <c r="D32" s="79">
        <v>9</v>
      </c>
      <c r="E32" s="79">
        <v>60.86</v>
      </c>
      <c r="F32" s="79">
        <v>1</v>
      </c>
      <c r="G32" s="79"/>
      <c r="H32" s="79"/>
    </row>
    <row r="33" spans="1:8" ht="15">
      <c r="A33" s="79">
        <v>29</v>
      </c>
      <c r="B33" s="77" t="s">
        <v>344</v>
      </c>
      <c r="C33" s="77" t="s">
        <v>6</v>
      </c>
      <c r="D33" s="79">
        <v>3</v>
      </c>
      <c r="E33" s="79">
        <v>26</v>
      </c>
      <c r="F33" s="79">
        <v>1</v>
      </c>
      <c r="G33" s="79"/>
      <c r="H33" s="79"/>
    </row>
    <row r="34" spans="1:8" ht="15">
      <c r="A34" s="79">
        <v>30</v>
      </c>
      <c r="B34" s="77" t="s">
        <v>408</v>
      </c>
      <c r="C34" s="77" t="s">
        <v>409</v>
      </c>
      <c r="D34" s="79">
        <v>2</v>
      </c>
      <c r="E34" s="79">
        <v>10.4</v>
      </c>
      <c r="F34" s="79"/>
      <c r="G34" s="79">
        <v>1</v>
      </c>
      <c r="H34" s="79">
        <v>90</v>
      </c>
    </row>
    <row r="35" spans="1:8" ht="15">
      <c r="A35" s="79">
        <v>31</v>
      </c>
      <c r="B35" s="77" t="s">
        <v>446</v>
      </c>
      <c r="C35" s="77" t="s">
        <v>447</v>
      </c>
      <c r="D35" s="79">
        <v>1</v>
      </c>
      <c r="E35" s="79">
        <v>0.4</v>
      </c>
      <c r="F35" s="79"/>
      <c r="G35" s="79"/>
      <c r="H35" s="79"/>
    </row>
    <row r="36" spans="1:8" ht="15">
      <c r="A36" s="79">
        <v>32</v>
      </c>
      <c r="B36" s="77" t="s">
        <v>508</v>
      </c>
      <c r="C36" s="77" t="s">
        <v>10</v>
      </c>
      <c r="D36" s="79">
        <v>2</v>
      </c>
      <c r="E36" s="79">
        <v>0.63</v>
      </c>
      <c r="F36" s="79"/>
      <c r="G36" s="79"/>
      <c r="H36" s="79"/>
    </row>
    <row r="37" spans="1:8" ht="15">
      <c r="A37" s="79">
        <v>33</v>
      </c>
      <c r="B37" s="77" t="s">
        <v>418</v>
      </c>
      <c r="C37" s="77" t="s">
        <v>6</v>
      </c>
      <c r="D37" s="79">
        <v>1</v>
      </c>
      <c r="E37" s="79">
        <v>0.23</v>
      </c>
      <c r="F37" s="79"/>
      <c r="G37" s="79">
        <v>1</v>
      </c>
      <c r="H37" s="79">
        <v>15</v>
      </c>
    </row>
    <row r="38" spans="1:8" ht="15">
      <c r="A38" s="79">
        <v>34</v>
      </c>
      <c r="B38" s="77" t="s">
        <v>484</v>
      </c>
      <c r="C38" s="77" t="s">
        <v>10</v>
      </c>
      <c r="D38" s="79">
        <v>1</v>
      </c>
      <c r="E38" s="79">
        <v>6</v>
      </c>
      <c r="F38" s="79"/>
      <c r="G38" s="79"/>
      <c r="H38" s="79"/>
    </row>
    <row r="39" spans="1:8" ht="15">
      <c r="A39" s="79">
        <v>35</v>
      </c>
      <c r="B39" s="77" t="s">
        <v>559</v>
      </c>
      <c r="C39" s="77" t="s">
        <v>7</v>
      </c>
      <c r="D39" s="79">
        <v>2</v>
      </c>
      <c r="E39" s="79">
        <v>0.63</v>
      </c>
      <c r="F39" s="79">
        <v>1</v>
      </c>
      <c r="G39" s="79">
        <v>1</v>
      </c>
      <c r="H39" s="79">
        <v>15</v>
      </c>
    </row>
    <row r="40" spans="1:8" ht="15">
      <c r="A40" s="79">
        <v>36</v>
      </c>
      <c r="B40" s="77" t="s">
        <v>520</v>
      </c>
      <c r="C40" s="77" t="s">
        <v>7</v>
      </c>
      <c r="D40" s="79">
        <v>13</v>
      </c>
      <c r="E40" s="79">
        <v>5.2</v>
      </c>
      <c r="F40" s="79"/>
      <c r="G40" s="79"/>
      <c r="H40" s="79"/>
    </row>
    <row r="41" spans="1:8" ht="15">
      <c r="A41" s="79">
        <v>37</v>
      </c>
      <c r="B41" s="77" t="s">
        <v>340</v>
      </c>
      <c r="C41" s="77" t="s">
        <v>7</v>
      </c>
      <c r="D41" s="79">
        <v>2</v>
      </c>
      <c r="E41" s="79">
        <v>0.8</v>
      </c>
      <c r="F41" s="79"/>
      <c r="G41" s="79"/>
      <c r="H41" s="79"/>
    </row>
    <row r="42" spans="1:8" ht="15">
      <c r="A42" s="79">
        <v>38</v>
      </c>
      <c r="B42" s="77" t="s">
        <v>424</v>
      </c>
      <c r="C42" s="77" t="s">
        <v>7</v>
      </c>
      <c r="D42" s="79">
        <v>2</v>
      </c>
      <c r="E42" s="79">
        <v>10.4</v>
      </c>
      <c r="F42" s="79">
        <v>1</v>
      </c>
      <c r="G42" s="79">
        <v>1</v>
      </c>
      <c r="H42" s="79">
        <v>15</v>
      </c>
    </row>
    <row r="43" spans="1:8" ht="15">
      <c r="A43" s="79">
        <v>39</v>
      </c>
      <c r="B43" s="77" t="s">
        <v>404</v>
      </c>
      <c r="C43" s="77" t="s">
        <v>7</v>
      </c>
      <c r="D43" s="79">
        <v>3</v>
      </c>
      <c r="E43" s="79">
        <v>1.2000000000000002</v>
      </c>
      <c r="F43" s="79"/>
      <c r="G43" s="79">
        <v>3</v>
      </c>
      <c r="H43" s="79">
        <v>35</v>
      </c>
    </row>
    <row r="44" spans="1:8" ht="15">
      <c r="A44" s="79">
        <v>40</v>
      </c>
      <c r="B44" s="77" t="s">
        <v>562</v>
      </c>
      <c r="C44" s="77" t="s">
        <v>7</v>
      </c>
      <c r="D44" s="79">
        <v>18</v>
      </c>
      <c r="E44" s="79">
        <v>16.460000000000004</v>
      </c>
      <c r="F44" s="79">
        <v>4</v>
      </c>
      <c r="G44" s="79">
        <v>12</v>
      </c>
      <c r="H44" s="79">
        <v>175</v>
      </c>
    </row>
    <row r="45" spans="1:8" ht="15">
      <c r="A45" s="79">
        <v>41</v>
      </c>
      <c r="B45" s="77" t="s">
        <v>412</v>
      </c>
      <c r="C45" s="77" t="s">
        <v>7</v>
      </c>
      <c r="D45" s="79">
        <v>16</v>
      </c>
      <c r="E45" s="79">
        <v>25.599999999999994</v>
      </c>
      <c r="F45" s="79">
        <v>3</v>
      </c>
      <c r="G45" s="79">
        <v>3</v>
      </c>
      <c r="H45" s="79">
        <v>45</v>
      </c>
    </row>
    <row r="46" spans="1:8" ht="15">
      <c r="A46" s="79">
        <v>42</v>
      </c>
      <c r="B46" s="77" t="s">
        <v>550</v>
      </c>
      <c r="C46" s="77" t="s">
        <v>6</v>
      </c>
      <c r="D46" s="79">
        <v>3</v>
      </c>
      <c r="E46" s="79">
        <v>0.8600000000000001</v>
      </c>
      <c r="F46" s="79"/>
      <c r="G46" s="79">
        <v>1</v>
      </c>
      <c r="H46" s="79">
        <v>10</v>
      </c>
    </row>
    <row r="47" spans="1:8" ht="15">
      <c r="A47" s="79">
        <v>43</v>
      </c>
      <c r="B47" s="77" t="s">
        <v>511</v>
      </c>
      <c r="C47" s="77" t="s">
        <v>6</v>
      </c>
      <c r="D47" s="79">
        <v>13</v>
      </c>
      <c r="E47" s="79">
        <v>5.2</v>
      </c>
      <c r="F47" s="79">
        <v>1</v>
      </c>
      <c r="G47" s="79">
        <v>1</v>
      </c>
      <c r="H47" s="79">
        <v>200</v>
      </c>
    </row>
    <row r="48" spans="1:8" ht="15">
      <c r="A48" s="79">
        <v>44</v>
      </c>
      <c r="B48" s="77" t="s">
        <v>466</v>
      </c>
      <c r="C48" s="77" t="s">
        <v>8</v>
      </c>
      <c r="D48" s="79">
        <v>1</v>
      </c>
      <c r="E48" s="79">
        <v>0.4</v>
      </c>
      <c r="F48" s="79"/>
      <c r="G48" s="79"/>
      <c r="H48" s="79"/>
    </row>
    <row r="49" spans="1:8" ht="15">
      <c r="A49" s="79">
        <v>45</v>
      </c>
      <c r="B49" s="77" t="s">
        <v>545</v>
      </c>
      <c r="C49" s="77" t="s">
        <v>7</v>
      </c>
      <c r="D49" s="79">
        <v>1</v>
      </c>
      <c r="E49" s="79">
        <v>0.4</v>
      </c>
      <c r="F49" s="79"/>
      <c r="G49" s="79">
        <v>1</v>
      </c>
      <c r="H49" s="79">
        <v>15</v>
      </c>
    </row>
    <row r="50" spans="1:8" ht="15">
      <c r="A50" s="79">
        <v>46</v>
      </c>
      <c r="B50" s="77" t="s">
        <v>527</v>
      </c>
      <c r="C50" s="77" t="s">
        <v>7</v>
      </c>
      <c r="D50" s="79">
        <v>1</v>
      </c>
      <c r="E50" s="79">
        <v>0.23</v>
      </c>
      <c r="F50" s="79"/>
      <c r="G50" s="79"/>
      <c r="H50" s="79"/>
    </row>
    <row r="51" spans="1:8" ht="15">
      <c r="A51" s="79">
        <v>47</v>
      </c>
      <c r="B51" s="77" t="s">
        <v>521</v>
      </c>
      <c r="C51" s="77" t="s">
        <v>8</v>
      </c>
      <c r="D51" s="79">
        <v>1</v>
      </c>
      <c r="E51" s="79">
        <v>0.4</v>
      </c>
      <c r="F51" s="79"/>
      <c r="G51" s="79"/>
      <c r="H51" s="79"/>
    </row>
    <row r="52" spans="1:8" ht="15">
      <c r="A52" s="79">
        <v>48</v>
      </c>
      <c r="B52" s="77" t="s">
        <v>557</v>
      </c>
      <c r="C52" s="77" t="s">
        <v>6</v>
      </c>
      <c r="D52" s="79">
        <v>1</v>
      </c>
      <c r="E52" s="79">
        <v>0.23</v>
      </c>
      <c r="F52" s="79"/>
      <c r="G52" s="79"/>
      <c r="H52" s="79"/>
    </row>
    <row r="53" spans="1:8" ht="15">
      <c r="A53" s="79">
        <v>49</v>
      </c>
      <c r="B53" s="77" t="s">
        <v>391</v>
      </c>
      <c r="C53" s="77" t="s">
        <v>9</v>
      </c>
      <c r="D53" s="79">
        <v>5</v>
      </c>
      <c r="E53" s="79">
        <v>13.2</v>
      </c>
      <c r="F53" s="79"/>
      <c r="G53" s="79">
        <v>1</v>
      </c>
      <c r="H53" s="79">
        <v>15</v>
      </c>
    </row>
    <row r="54" spans="1:8" ht="15">
      <c r="A54" s="79">
        <v>50</v>
      </c>
      <c r="B54" s="77" t="s">
        <v>388</v>
      </c>
      <c r="C54" s="77" t="s">
        <v>7</v>
      </c>
      <c r="D54" s="79">
        <v>5</v>
      </c>
      <c r="E54" s="79">
        <v>1.83</v>
      </c>
      <c r="F54" s="79"/>
      <c r="G54" s="79">
        <v>3</v>
      </c>
      <c r="H54" s="79">
        <v>44</v>
      </c>
    </row>
    <row r="55" spans="1:8" ht="15">
      <c r="A55" s="79">
        <v>51</v>
      </c>
      <c r="B55" s="77" t="s">
        <v>458</v>
      </c>
      <c r="C55" s="77" t="s">
        <v>7</v>
      </c>
      <c r="D55" s="79">
        <v>1</v>
      </c>
      <c r="E55" s="79">
        <v>0.23</v>
      </c>
      <c r="F55" s="79"/>
      <c r="G55" s="79"/>
      <c r="H55" s="79"/>
    </row>
    <row r="56" spans="1:8" ht="15">
      <c r="A56" s="79">
        <v>52</v>
      </c>
      <c r="B56" s="77" t="s">
        <v>560</v>
      </c>
      <c r="C56" s="77" t="s">
        <v>5</v>
      </c>
      <c r="D56" s="79">
        <v>1</v>
      </c>
      <c r="E56" s="79">
        <v>0.4</v>
      </c>
      <c r="F56" s="79"/>
      <c r="G56" s="79">
        <v>1</v>
      </c>
      <c r="H56" s="79">
        <v>10</v>
      </c>
    </row>
    <row r="57" spans="1:8" ht="15">
      <c r="A57" s="79">
        <v>53</v>
      </c>
      <c r="B57" s="77" t="s">
        <v>450</v>
      </c>
      <c r="C57" s="77" t="s">
        <v>7</v>
      </c>
      <c r="D57" s="79">
        <v>12</v>
      </c>
      <c r="E57" s="79">
        <v>14.230000000000004</v>
      </c>
      <c r="F57" s="79"/>
      <c r="G57" s="79">
        <v>1</v>
      </c>
      <c r="H57" s="79">
        <v>15</v>
      </c>
    </row>
    <row r="58" spans="1:8" ht="15">
      <c r="A58" s="79">
        <v>54</v>
      </c>
      <c r="B58" s="77" t="s">
        <v>483</v>
      </c>
      <c r="C58" s="77" t="s">
        <v>5</v>
      </c>
      <c r="D58" s="79">
        <v>13</v>
      </c>
      <c r="E58" s="79">
        <v>10.799999999999999</v>
      </c>
      <c r="F58" s="79"/>
      <c r="G58" s="79">
        <v>2</v>
      </c>
      <c r="H58" s="79">
        <v>30</v>
      </c>
    </row>
    <row r="59" spans="1:8" ht="15">
      <c r="A59" s="79">
        <v>55</v>
      </c>
      <c r="B59" s="77" t="s">
        <v>429</v>
      </c>
      <c r="C59" s="77" t="s">
        <v>7</v>
      </c>
      <c r="D59" s="79">
        <v>5</v>
      </c>
      <c r="E59" s="79">
        <v>2</v>
      </c>
      <c r="F59" s="79">
        <v>4</v>
      </c>
      <c r="G59" s="79">
        <v>2</v>
      </c>
      <c r="H59" s="79">
        <v>30</v>
      </c>
    </row>
    <row r="60" spans="1:8" ht="15">
      <c r="A60" s="79">
        <v>56</v>
      </c>
      <c r="B60" s="77" t="s">
        <v>513</v>
      </c>
      <c r="C60" s="77" t="s">
        <v>7</v>
      </c>
      <c r="D60" s="79">
        <v>5</v>
      </c>
      <c r="E60" s="79">
        <v>2</v>
      </c>
      <c r="F60" s="79"/>
      <c r="G60" s="79"/>
      <c r="H60" s="79"/>
    </row>
    <row r="61" spans="1:8" ht="15">
      <c r="A61" s="79">
        <v>57</v>
      </c>
      <c r="B61" s="77" t="s">
        <v>342</v>
      </c>
      <c r="C61" s="77" t="s">
        <v>11</v>
      </c>
      <c r="D61" s="79">
        <v>2</v>
      </c>
      <c r="E61" s="79">
        <v>0.8</v>
      </c>
      <c r="F61" s="79"/>
      <c r="G61" s="79">
        <v>1</v>
      </c>
      <c r="H61" s="79">
        <v>15</v>
      </c>
    </row>
    <row r="62" spans="1:8" ht="15">
      <c r="A62" s="79">
        <v>58</v>
      </c>
      <c r="B62" s="77" t="s">
        <v>382</v>
      </c>
      <c r="C62" s="77" t="s">
        <v>6</v>
      </c>
      <c r="D62" s="79">
        <v>3</v>
      </c>
      <c r="E62" s="79">
        <v>1.2000000000000002</v>
      </c>
      <c r="F62" s="79"/>
      <c r="G62" s="79">
        <v>1</v>
      </c>
      <c r="H62" s="79">
        <v>15</v>
      </c>
    </row>
    <row r="63" spans="1:8" ht="15">
      <c r="A63" s="79">
        <v>59</v>
      </c>
      <c r="B63" s="77" t="s">
        <v>551</v>
      </c>
      <c r="C63" s="77" t="s">
        <v>7</v>
      </c>
      <c r="D63" s="79">
        <v>1</v>
      </c>
      <c r="E63" s="79">
        <v>0.4</v>
      </c>
      <c r="F63" s="79"/>
      <c r="G63" s="79"/>
      <c r="H63" s="79"/>
    </row>
    <row r="64" spans="1:8" ht="15">
      <c r="A64" s="79">
        <v>60</v>
      </c>
      <c r="B64" s="77" t="s">
        <v>544</v>
      </c>
      <c r="C64" s="77" t="s">
        <v>7</v>
      </c>
      <c r="D64" s="79">
        <v>1</v>
      </c>
      <c r="E64" s="79">
        <v>0.4</v>
      </c>
      <c r="F64" s="79"/>
      <c r="G64" s="79"/>
      <c r="H64" s="79"/>
    </row>
    <row r="65" spans="1:8" ht="15">
      <c r="A65" s="79">
        <v>61</v>
      </c>
      <c r="B65" s="77" t="s">
        <v>529</v>
      </c>
      <c r="C65" s="77" t="s">
        <v>8</v>
      </c>
      <c r="D65" s="79">
        <v>6</v>
      </c>
      <c r="E65" s="79">
        <v>2.4</v>
      </c>
      <c r="F65" s="79"/>
      <c r="G65" s="79"/>
      <c r="H65" s="79"/>
    </row>
    <row r="66" spans="1:8" ht="15">
      <c r="A66" s="79">
        <v>62</v>
      </c>
      <c r="B66" s="77" t="s">
        <v>792</v>
      </c>
      <c r="C66" s="77" t="s">
        <v>5</v>
      </c>
      <c r="D66" s="79">
        <v>1</v>
      </c>
      <c r="E66" s="79">
        <v>6</v>
      </c>
      <c r="F66" s="79"/>
      <c r="G66" s="79"/>
      <c r="H66" s="79"/>
    </row>
    <row r="67" spans="1:8" ht="15">
      <c r="A67" s="79">
        <v>63</v>
      </c>
      <c r="B67" s="77" t="s">
        <v>744</v>
      </c>
      <c r="C67" s="77" t="s">
        <v>7</v>
      </c>
      <c r="D67" s="79">
        <v>3</v>
      </c>
      <c r="E67" s="79">
        <v>1.2000000000000002</v>
      </c>
      <c r="F67" s="79"/>
      <c r="G67" s="79"/>
      <c r="H67" s="79"/>
    </row>
    <row r="68" spans="1:8" ht="15">
      <c r="A68" s="79">
        <v>64</v>
      </c>
      <c r="B68" s="77" t="s">
        <v>479</v>
      </c>
      <c r="C68" s="77" t="s">
        <v>7</v>
      </c>
      <c r="D68" s="79">
        <v>5</v>
      </c>
      <c r="E68" s="79">
        <v>11.260000000000002</v>
      </c>
      <c r="F68" s="79"/>
      <c r="G68" s="79">
        <v>4</v>
      </c>
      <c r="H68" s="79">
        <v>51</v>
      </c>
    </row>
    <row r="69" spans="1:8" ht="15">
      <c r="A69" s="79">
        <v>65</v>
      </c>
      <c r="B69" s="77" t="s">
        <v>728</v>
      </c>
      <c r="C69" s="77" t="s">
        <v>661</v>
      </c>
      <c r="D69" s="79">
        <v>1</v>
      </c>
      <c r="E69" s="79">
        <v>0.4</v>
      </c>
      <c r="F69" s="79"/>
      <c r="G69" s="79">
        <v>1</v>
      </c>
      <c r="H69" s="79">
        <v>11</v>
      </c>
    </row>
    <row r="70" spans="1:8" ht="15">
      <c r="A70" s="79">
        <v>66</v>
      </c>
      <c r="B70" s="77" t="s">
        <v>506</v>
      </c>
      <c r="C70" s="77" t="s">
        <v>6</v>
      </c>
      <c r="D70" s="79">
        <v>1</v>
      </c>
      <c r="E70" s="79">
        <v>0.23</v>
      </c>
      <c r="F70" s="79"/>
      <c r="G70" s="79">
        <v>2</v>
      </c>
      <c r="H70" s="79">
        <v>19</v>
      </c>
    </row>
    <row r="71" spans="1:8" ht="15">
      <c r="A71" s="79">
        <v>67</v>
      </c>
      <c r="B71" s="77" t="s">
        <v>400</v>
      </c>
      <c r="C71" s="77" t="s">
        <v>6</v>
      </c>
      <c r="D71" s="79">
        <v>2</v>
      </c>
      <c r="E71" s="79">
        <v>0.8</v>
      </c>
      <c r="F71" s="79">
        <v>1</v>
      </c>
      <c r="G71" s="79">
        <v>6</v>
      </c>
      <c r="H71" s="79">
        <v>0.113</v>
      </c>
    </row>
    <row r="72" spans="1:8" ht="15">
      <c r="A72" s="79">
        <v>68</v>
      </c>
      <c r="B72" s="77" t="s">
        <v>570</v>
      </c>
      <c r="C72" s="77" t="s">
        <v>6</v>
      </c>
      <c r="D72" s="79">
        <v>1</v>
      </c>
      <c r="E72" s="79">
        <v>0.23</v>
      </c>
      <c r="F72" s="79"/>
      <c r="G72" s="79">
        <v>1</v>
      </c>
      <c r="H72" s="79">
        <v>5</v>
      </c>
    </row>
    <row r="73" spans="1:8" ht="15">
      <c r="A73" s="79">
        <v>69</v>
      </c>
      <c r="B73" s="77" t="s">
        <v>414</v>
      </c>
      <c r="C73" s="77" t="s">
        <v>7</v>
      </c>
      <c r="D73" s="79">
        <v>1</v>
      </c>
      <c r="E73" s="79">
        <v>0.23</v>
      </c>
      <c r="F73" s="79"/>
      <c r="G73" s="79"/>
      <c r="H73" s="79"/>
    </row>
    <row r="74" spans="1:8" ht="15">
      <c r="A74" s="79">
        <v>70</v>
      </c>
      <c r="B74" s="77" t="s">
        <v>663</v>
      </c>
      <c r="C74" s="77" t="s">
        <v>7</v>
      </c>
      <c r="D74" s="79">
        <v>2</v>
      </c>
      <c r="E74" s="79">
        <v>0.63</v>
      </c>
      <c r="F74" s="79"/>
      <c r="G74" s="79">
        <v>2</v>
      </c>
      <c r="H74" s="79">
        <v>20</v>
      </c>
    </row>
    <row r="75" spans="1:8" ht="15">
      <c r="A75" s="79">
        <v>71</v>
      </c>
      <c r="B75" s="77" t="s">
        <v>664</v>
      </c>
      <c r="C75" s="77" t="s">
        <v>7</v>
      </c>
      <c r="D75" s="79">
        <v>1</v>
      </c>
      <c r="E75" s="79">
        <v>0.23</v>
      </c>
      <c r="F75" s="79"/>
      <c r="G75" s="79">
        <v>1</v>
      </c>
      <c r="H75" s="79">
        <v>8</v>
      </c>
    </row>
    <row r="76" spans="1:8" ht="15">
      <c r="A76" s="79">
        <v>72</v>
      </c>
      <c r="B76" s="77" t="s">
        <v>476</v>
      </c>
      <c r="C76" s="77" t="s">
        <v>9</v>
      </c>
      <c r="D76" s="79">
        <v>3</v>
      </c>
      <c r="E76" s="79">
        <v>1.03</v>
      </c>
      <c r="F76" s="79"/>
      <c r="G76" s="79">
        <v>6</v>
      </c>
      <c r="H76" s="79">
        <v>28</v>
      </c>
    </row>
    <row r="77" spans="1:8" ht="15">
      <c r="A77" s="79">
        <v>73</v>
      </c>
      <c r="B77" s="77" t="s">
        <v>514</v>
      </c>
      <c r="C77" s="77" t="s">
        <v>8</v>
      </c>
      <c r="D77" s="79">
        <v>2</v>
      </c>
      <c r="E77" s="79">
        <v>0.63</v>
      </c>
      <c r="F77" s="79"/>
      <c r="G77" s="79"/>
      <c r="H77" s="79"/>
    </row>
    <row r="78" spans="1:8" ht="15">
      <c r="A78" s="79">
        <v>74</v>
      </c>
      <c r="B78" s="77" t="s">
        <v>403</v>
      </c>
      <c r="C78" s="77" t="s">
        <v>8</v>
      </c>
      <c r="D78" s="79">
        <v>6</v>
      </c>
      <c r="E78" s="79">
        <v>1.55</v>
      </c>
      <c r="F78" s="79"/>
      <c r="G78" s="79">
        <v>8</v>
      </c>
      <c r="H78" s="79">
        <v>97</v>
      </c>
    </row>
    <row r="79" spans="1:8" ht="15">
      <c r="A79" s="79">
        <v>75</v>
      </c>
      <c r="B79" s="77" t="s">
        <v>596</v>
      </c>
      <c r="C79" s="77" t="s">
        <v>7</v>
      </c>
      <c r="D79" s="79">
        <v>1</v>
      </c>
      <c r="E79" s="79">
        <v>0.23</v>
      </c>
      <c r="F79" s="79"/>
      <c r="G79" s="79"/>
      <c r="H79" s="79"/>
    </row>
    <row r="80" spans="1:8" ht="15">
      <c r="A80" s="79">
        <v>76</v>
      </c>
      <c r="B80" s="77" t="s">
        <v>523</v>
      </c>
      <c r="C80" s="77" t="s">
        <v>7</v>
      </c>
      <c r="D80" s="79">
        <v>4</v>
      </c>
      <c r="E80" s="79">
        <v>0.92</v>
      </c>
      <c r="F80" s="79"/>
      <c r="G80" s="79">
        <v>3</v>
      </c>
      <c r="H80" s="79">
        <v>34</v>
      </c>
    </row>
    <row r="81" spans="1:8" ht="15">
      <c r="A81" s="79">
        <v>77</v>
      </c>
      <c r="B81" s="77" t="s">
        <v>597</v>
      </c>
      <c r="C81" s="77" t="s">
        <v>7</v>
      </c>
      <c r="D81" s="79">
        <v>3</v>
      </c>
      <c r="E81" s="79">
        <v>0.6900000000000001</v>
      </c>
      <c r="F81" s="79"/>
      <c r="G81" s="79">
        <v>1</v>
      </c>
      <c r="H81" s="79">
        <v>10</v>
      </c>
    </row>
    <row r="82" spans="1:8" ht="15">
      <c r="A82" s="79">
        <v>78</v>
      </c>
      <c r="B82" s="77" t="s">
        <v>598</v>
      </c>
      <c r="C82" s="77" t="s">
        <v>7</v>
      </c>
      <c r="D82" s="79">
        <v>2</v>
      </c>
      <c r="E82" s="79">
        <v>0.46</v>
      </c>
      <c r="F82" s="79"/>
      <c r="G82" s="79"/>
      <c r="H82" s="79"/>
    </row>
    <row r="83" spans="1:8" ht="15">
      <c r="A83" s="79">
        <v>79</v>
      </c>
      <c r="B83" s="77" t="s">
        <v>473</v>
      </c>
      <c r="C83" s="77" t="s">
        <v>8</v>
      </c>
      <c r="D83" s="79">
        <v>2</v>
      </c>
      <c r="E83" s="79">
        <v>10.23</v>
      </c>
      <c r="F83" s="79"/>
      <c r="G83" s="79">
        <v>1</v>
      </c>
      <c r="H83" s="79">
        <v>7</v>
      </c>
    </row>
    <row r="84" spans="1:8" ht="15">
      <c r="A84" s="79">
        <v>80</v>
      </c>
      <c r="B84" s="77" t="s">
        <v>599</v>
      </c>
      <c r="C84" s="77" t="s">
        <v>7</v>
      </c>
      <c r="D84" s="79">
        <v>1</v>
      </c>
      <c r="E84" s="79">
        <v>0.23</v>
      </c>
      <c r="F84" s="79"/>
      <c r="G84" s="79"/>
      <c r="H84" s="79"/>
    </row>
    <row r="85" spans="1:8" ht="15">
      <c r="A85" s="79">
        <v>81</v>
      </c>
      <c r="B85" s="77" t="s">
        <v>600</v>
      </c>
      <c r="C85" s="77" t="s">
        <v>8</v>
      </c>
      <c r="D85" s="79">
        <v>8</v>
      </c>
      <c r="E85" s="79">
        <v>11.78</v>
      </c>
      <c r="F85" s="79"/>
      <c r="G85" s="79">
        <v>2</v>
      </c>
      <c r="H85" s="79">
        <v>20</v>
      </c>
    </row>
    <row r="86" spans="1:8" ht="15">
      <c r="A86" s="79">
        <v>82</v>
      </c>
      <c r="B86" s="77" t="s">
        <v>663</v>
      </c>
      <c r="C86" s="77" t="s">
        <v>7</v>
      </c>
      <c r="D86" s="79">
        <v>1</v>
      </c>
      <c r="E86" s="79">
        <v>0.22</v>
      </c>
      <c r="F86" s="79"/>
      <c r="G86" s="79"/>
      <c r="H86" s="79"/>
    </row>
    <row r="87" spans="1:8" ht="15">
      <c r="A87" s="79">
        <v>83</v>
      </c>
      <c r="B87" s="77" t="s">
        <v>536</v>
      </c>
      <c r="C87" s="77" t="s">
        <v>8</v>
      </c>
      <c r="D87" s="79">
        <v>4</v>
      </c>
      <c r="E87" s="79">
        <v>1.06</v>
      </c>
      <c r="F87" s="79"/>
      <c r="G87" s="79">
        <v>2</v>
      </c>
      <c r="H87" s="79">
        <v>10</v>
      </c>
    </row>
    <row r="88" spans="1:8" ht="15">
      <c r="A88" s="79">
        <v>84</v>
      </c>
      <c r="B88" s="77" t="s">
        <v>666</v>
      </c>
      <c r="C88" s="77" t="s">
        <v>7</v>
      </c>
      <c r="D88" s="79">
        <v>1</v>
      </c>
      <c r="E88" s="79">
        <v>0.4</v>
      </c>
      <c r="F88" s="79"/>
      <c r="G88" s="79"/>
      <c r="H88" s="79"/>
    </row>
    <row r="89" spans="1:8" ht="15">
      <c r="A89" s="79">
        <v>85</v>
      </c>
      <c r="B89" s="77" t="s">
        <v>701</v>
      </c>
      <c r="C89" s="77" t="s">
        <v>7</v>
      </c>
      <c r="D89" s="79">
        <v>2</v>
      </c>
      <c r="E89" s="79">
        <v>0.44</v>
      </c>
      <c r="F89" s="79"/>
      <c r="G89" s="79"/>
      <c r="H89" s="79"/>
    </row>
    <row r="90" spans="1:8" ht="15">
      <c r="A90" s="79">
        <v>86</v>
      </c>
      <c r="B90" s="77" t="s">
        <v>449</v>
      </c>
      <c r="C90" s="77" t="s">
        <v>7</v>
      </c>
      <c r="D90" s="79">
        <v>2</v>
      </c>
      <c r="E90" s="79">
        <v>0.44</v>
      </c>
      <c r="F90" s="79"/>
      <c r="G90" s="79">
        <v>1</v>
      </c>
      <c r="H90" s="79">
        <v>15</v>
      </c>
    </row>
    <row r="91" spans="1:8" ht="15">
      <c r="A91" s="79">
        <v>87</v>
      </c>
      <c r="B91" s="77" t="s">
        <v>667</v>
      </c>
      <c r="C91" s="77" t="s">
        <v>6</v>
      </c>
      <c r="D91" s="79">
        <v>1</v>
      </c>
      <c r="E91" s="79">
        <v>0.1</v>
      </c>
      <c r="F91" s="79"/>
      <c r="G91" s="79"/>
      <c r="H91" s="79"/>
    </row>
    <row r="92" spans="1:8" ht="15">
      <c r="A92" s="79">
        <v>88</v>
      </c>
      <c r="B92" s="77" t="s">
        <v>430</v>
      </c>
      <c r="C92" s="77" t="s">
        <v>7</v>
      </c>
      <c r="D92" s="79">
        <v>8</v>
      </c>
      <c r="E92" s="79">
        <v>2.86</v>
      </c>
      <c r="F92" s="79"/>
      <c r="G92" s="79">
        <v>1</v>
      </c>
      <c r="H92" s="79">
        <v>9</v>
      </c>
    </row>
    <row r="93" spans="1:8" ht="15">
      <c r="A93" s="79">
        <v>89</v>
      </c>
      <c r="B93" s="77" t="s">
        <v>540</v>
      </c>
      <c r="C93" s="77" t="s">
        <v>7</v>
      </c>
      <c r="D93" s="79">
        <v>3</v>
      </c>
      <c r="E93" s="79">
        <v>0.6900000000000001</v>
      </c>
      <c r="F93" s="79"/>
      <c r="G93" s="79">
        <v>1</v>
      </c>
      <c r="H93" s="79">
        <v>4</v>
      </c>
    </row>
    <row r="94" spans="1:8" ht="15">
      <c r="A94" s="79">
        <v>90</v>
      </c>
      <c r="B94" s="77" t="s">
        <v>494</v>
      </c>
      <c r="C94" s="77" t="s">
        <v>7</v>
      </c>
      <c r="D94" s="79">
        <v>2</v>
      </c>
      <c r="E94" s="79">
        <v>0.46</v>
      </c>
      <c r="F94" s="79"/>
      <c r="G94" s="79"/>
      <c r="H94" s="79"/>
    </row>
    <row r="95" spans="1:8" ht="15">
      <c r="A95" s="79">
        <v>91</v>
      </c>
      <c r="B95" s="77" t="s">
        <v>569</v>
      </c>
      <c r="C95" s="77" t="s">
        <v>7</v>
      </c>
      <c r="D95" s="79">
        <v>3</v>
      </c>
      <c r="E95" s="79">
        <v>1.03</v>
      </c>
      <c r="F95" s="79"/>
      <c r="G95" s="79"/>
      <c r="H95" s="79"/>
    </row>
    <row r="96" spans="1:8" ht="15">
      <c r="A96" s="79">
        <v>92</v>
      </c>
      <c r="B96" s="77" t="s">
        <v>498</v>
      </c>
      <c r="C96" s="77" t="s">
        <v>7</v>
      </c>
      <c r="D96" s="79">
        <v>2</v>
      </c>
      <c r="E96" s="79">
        <v>0.46</v>
      </c>
      <c r="F96" s="79"/>
      <c r="G96" s="79"/>
      <c r="H96" s="79"/>
    </row>
    <row r="97" spans="1:8" ht="15">
      <c r="A97" s="79">
        <v>93</v>
      </c>
      <c r="B97" s="77" t="s">
        <v>390</v>
      </c>
      <c r="C97" s="77" t="s">
        <v>7</v>
      </c>
      <c r="D97" s="79">
        <v>2</v>
      </c>
      <c r="E97" s="79">
        <v>0.46</v>
      </c>
      <c r="F97" s="79"/>
      <c r="G97" s="79">
        <v>1</v>
      </c>
      <c r="H97" s="79">
        <v>2</v>
      </c>
    </row>
    <row r="98" spans="1:8" ht="15">
      <c r="A98" s="79">
        <v>94</v>
      </c>
      <c r="B98" s="77" t="s">
        <v>475</v>
      </c>
      <c r="C98" s="77" t="s">
        <v>7</v>
      </c>
      <c r="D98" s="79">
        <v>2</v>
      </c>
      <c r="E98" s="79">
        <v>0.46</v>
      </c>
      <c r="F98" s="79"/>
      <c r="G98" s="79"/>
      <c r="H98" s="79"/>
    </row>
    <row r="99" spans="1:8" ht="15">
      <c r="A99" s="79">
        <v>95</v>
      </c>
      <c r="B99" s="77" t="s">
        <v>439</v>
      </c>
      <c r="C99" s="77" t="s">
        <v>8</v>
      </c>
      <c r="D99" s="79">
        <v>4</v>
      </c>
      <c r="E99" s="79">
        <v>1.09</v>
      </c>
      <c r="F99" s="79"/>
      <c r="G99" s="79">
        <v>2</v>
      </c>
      <c r="H99" s="79">
        <v>23</v>
      </c>
    </row>
    <row r="100" spans="1:8" ht="15">
      <c r="A100" s="79">
        <v>96</v>
      </c>
      <c r="B100" s="77" t="s">
        <v>386</v>
      </c>
      <c r="C100" s="77" t="s">
        <v>7</v>
      </c>
      <c r="D100" s="79">
        <v>1</v>
      </c>
      <c r="E100" s="79">
        <v>0.23</v>
      </c>
      <c r="F100" s="79"/>
      <c r="G100" s="79"/>
      <c r="H100" s="79"/>
    </row>
    <row r="101" spans="1:8" ht="15">
      <c r="A101" s="79">
        <v>97</v>
      </c>
      <c r="B101" s="77" t="s">
        <v>512</v>
      </c>
      <c r="C101" s="77" t="s">
        <v>7</v>
      </c>
      <c r="D101" s="79">
        <v>2</v>
      </c>
      <c r="E101" s="79">
        <v>0.46</v>
      </c>
      <c r="F101" s="79"/>
      <c r="G101" s="79"/>
      <c r="H101" s="79"/>
    </row>
    <row r="102" spans="1:8" ht="15">
      <c r="A102" s="79">
        <v>98</v>
      </c>
      <c r="B102" s="77" t="s">
        <v>336</v>
      </c>
      <c r="C102" s="77" t="s">
        <v>7</v>
      </c>
      <c r="D102" s="79">
        <v>1</v>
      </c>
      <c r="E102" s="79">
        <v>0.4</v>
      </c>
      <c r="F102" s="79"/>
      <c r="G102" s="79"/>
      <c r="H102" s="79"/>
    </row>
    <row r="103" spans="1:8" ht="15">
      <c r="A103" s="79">
        <v>99</v>
      </c>
      <c r="B103" s="77" t="s">
        <v>603</v>
      </c>
      <c r="C103" s="77" t="s">
        <v>8</v>
      </c>
      <c r="D103" s="79">
        <v>6</v>
      </c>
      <c r="E103" s="79">
        <v>1.5</v>
      </c>
      <c r="F103" s="79"/>
      <c r="G103" s="79">
        <v>2</v>
      </c>
      <c r="H103" s="79">
        <v>148</v>
      </c>
    </row>
    <row r="104" spans="1:8" ht="15">
      <c r="A104" s="79">
        <v>100</v>
      </c>
      <c r="B104" s="77" t="s">
        <v>542</v>
      </c>
      <c r="C104" s="77" t="s">
        <v>7</v>
      </c>
      <c r="D104" s="79">
        <v>1</v>
      </c>
      <c r="E104" s="79">
        <v>0.22</v>
      </c>
      <c r="F104" s="79"/>
      <c r="G104" s="79"/>
      <c r="H104" s="79"/>
    </row>
    <row r="105" spans="1:8" ht="15">
      <c r="A105" s="79">
        <v>101</v>
      </c>
      <c r="B105" s="77" t="s">
        <v>535</v>
      </c>
      <c r="C105" s="77" t="s">
        <v>7</v>
      </c>
      <c r="D105" s="79">
        <v>2</v>
      </c>
      <c r="E105" s="79">
        <v>0.44</v>
      </c>
      <c r="F105" s="79"/>
      <c r="G105" s="79"/>
      <c r="H105" s="79"/>
    </row>
    <row r="106" spans="1:8" ht="15">
      <c r="A106" s="79">
        <v>102</v>
      </c>
      <c r="B106" s="77" t="s">
        <v>580</v>
      </c>
      <c r="C106" s="77" t="s">
        <v>7</v>
      </c>
      <c r="D106" s="79">
        <v>1</v>
      </c>
      <c r="E106" s="79">
        <v>0.4</v>
      </c>
      <c r="F106" s="79">
        <v>2</v>
      </c>
      <c r="G106" s="79"/>
      <c r="H106" s="79"/>
    </row>
    <row r="107" spans="1:8" ht="15">
      <c r="A107" s="79">
        <v>103</v>
      </c>
      <c r="B107" s="77" t="s">
        <v>474</v>
      </c>
      <c r="C107" s="77" t="s">
        <v>8</v>
      </c>
      <c r="D107" s="79">
        <v>1</v>
      </c>
      <c r="E107" s="79">
        <v>0.4</v>
      </c>
      <c r="F107" s="79"/>
      <c r="G107" s="79">
        <v>3</v>
      </c>
      <c r="H107" s="79">
        <v>36</v>
      </c>
    </row>
    <row r="108" spans="1:8" ht="15">
      <c r="A108" s="79">
        <v>104</v>
      </c>
      <c r="B108" s="77" t="s">
        <v>487</v>
      </c>
      <c r="C108" s="77" t="s">
        <v>8</v>
      </c>
      <c r="D108" s="79">
        <v>4</v>
      </c>
      <c r="E108" s="79">
        <v>1.4300000000000002</v>
      </c>
      <c r="F108" s="79"/>
      <c r="G108" s="79">
        <v>1</v>
      </c>
      <c r="H108" s="79">
        <v>60</v>
      </c>
    </row>
    <row r="109" spans="1:8" ht="15">
      <c r="A109" s="79">
        <v>105</v>
      </c>
      <c r="B109" s="77" t="s">
        <v>581</v>
      </c>
      <c r="C109" s="77" t="s">
        <v>7</v>
      </c>
      <c r="D109" s="79">
        <v>1</v>
      </c>
      <c r="E109" s="79">
        <v>0.23</v>
      </c>
      <c r="F109" s="79"/>
      <c r="G109" s="79"/>
      <c r="H109" s="79"/>
    </row>
    <row r="110" spans="1:8" ht="15">
      <c r="A110" s="79">
        <v>106</v>
      </c>
      <c r="B110" s="77" t="s">
        <v>451</v>
      </c>
      <c r="C110" s="77" t="s">
        <v>7</v>
      </c>
      <c r="D110" s="79">
        <v>1</v>
      </c>
      <c r="E110" s="79">
        <v>0.4</v>
      </c>
      <c r="F110" s="79"/>
      <c r="G110" s="79"/>
      <c r="H110" s="79"/>
    </row>
    <row r="111" spans="1:8" ht="15">
      <c r="A111" s="79">
        <v>107</v>
      </c>
      <c r="B111" s="77" t="s">
        <v>500</v>
      </c>
      <c r="C111" s="77" t="s">
        <v>7</v>
      </c>
      <c r="D111" s="79">
        <v>1</v>
      </c>
      <c r="E111" s="79">
        <v>0.4</v>
      </c>
      <c r="F111" s="79"/>
      <c r="G111" s="79">
        <v>1</v>
      </c>
      <c r="H111" s="79">
        <v>11</v>
      </c>
    </row>
    <row r="112" spans="1:8" ht="15">
      <c r="A112" s="79">
        <v>108</v>
      </c>
      <c r="B112" s="77" t="s">
        <v>552</v>
      </c>
      <c r="C112" s="77" t="s">
        <v>7</v>
      </c>
      <c r="D112" s="79">
        <v>1</v>
      </c>
      <c r="E112" s="79">
        <v>0.4</v>
      </c>
      <c r="F112" s="79"/>
      <c r="G112" s="79">
        <v>1</v>
      </c>
      <c r="H112" s="79">
        <v>7</v>
      </c>
    </row>
    <row r="113" spans="1:8" ht="15">
      <c r="A113" s="79">
        <v>109</v>
      </c>
      <c r="B113" s="77" t="s">
        <v>752</v>
      </c>
      <c r="C113" s="77" t="s">
        <v>7</v>
      </c>
      <c r="D113" s="79">
        <v>1</v>
      </c>
      <c r="E113" s="79">
        <v>0.4</v>
      </c>
      <c r="F113" s="79"/>
      <c r="G113" s="79">
        <v>1</v>
      </c>
      <c r="H113" s="79">
        <v>20</v>
      </c>
    </row>
    <row r="114" spans="1:8" ht="15">
      <c r="A114" s="79">
        <v>110</v>
      </c>
      <c r="B114" s="77" t="s">
        <v>671</v>
      </c>
      <c r="C114" s="77" t="s">
        <v>7</v>
      </c>
      <c r="D114" s="79">
        <v>1</v>
      </c>
      <c r="E114" s="79">
        <v>10</v>
      </c>
      <c r="F114" s="79"/>
      <c r="G114" s="79"/>
      <c r="H114" s="79"/>
    </row>
    <row r="115" spans="1:8" ht="15">
      <c r="A115" s="79">
        <v>111</v>
      </c>
      <c r="B115" s="77" t="s">
        <v>96</v>
      </c>
      <c r="C115" s="77" t="s">
        <v>10</v>
      </c>
      <c r="D115" s="79">
        <v>1</v>
      </c>
      <c r="E115" s="79">
        <v>6</v>
      </c>
      <c r="F115" s="79"/>
      <c r="G115" s="79"/>
      <c r="H115" s="79"/>
    </row>
    <row r="116" spans="1:8" ht="15">
      <c r="A116" s="79">
        <v>112</v>
      </c>
      <c r="B116" s="77" t="s">
        <v>435</v>
      </c>
      <c r="C116" s="77" t="s">
        <v>6</v>
      </c>
      <c r="D116" s="79">
        <v>1</v>
      </c>
      <c r="E116" s="79">
        <v>0.4</v>
      </c>
      <c r="F116" s="79"/>
      <c r="G116" s="79"/>
      <c r="H116" s="79"/>
    </row>
    <row r="117" spans="1:8" ht="15">
      <c r="A117" s="79">
        <v>113</v>
      </c>
      <c r="B117" s="77" t="s">
        <v>515</v>
      </c>
      <c r="C117" s="77" t="s">
        <v>5</v>
      </c>
      <c r="D117" s="79">
        <v>1</v>
      </c>
      <c r="E117" s="79">
        <v>0.4</v>
      </c>
      <c r="F117" s="79"/>
      <c r="G117" s="79"/>
      <c r="H117" s="79"/>
    </row>
    <row r="118" spans="1:8" ht="15">
      <c r="A118" s="79">
        <v>114</v>
      </c>
      <c r="B118" s="77" t="s">
        <v>392</v>
      </c>
      <c r="C118" s="77" t="s">
        <v>8</v>
      </c>
      <c r="D118" s="79">
        <v>1</v>
      </c>
      <c r="E118" s="79">
        <v>0.23</v>
      </c>
      <c r="F118" s="79"/>
      <c r="G118" s="79">
        <v>6</v>
      </c>
      <c r="H118" s="79">
        <v>64</v>
      </c>
    </row>
    <row r="119" spans="1:8" ht="15">
      <c r="A119" s="79">
        <v>115</v>
      </c>
      <c r="B119" s="77" t="s">
        <v>675</v>
      </c>
      <c r="C119" s="77" t="s">
        <v>7</v>
      </c>
      <c r="D119" s="79">
        <v>1</v>
      </c>
      <c r="E119" s="79">
        <v>0.4</v>
      </c>
      <c r="F119" s="79"/>
      <c r="G119" s="79">
        <v>2</v>
      </c>
      <c r="H119" s="79">
        <v>30</v>
      </c>
    </row>
    <row r="120" spans="1:8" ht="15">
      <c r="A120" s="79">
        <v>116</v>
      </c>
      <c r="B120" s="77" t="s">
        <v>606</v>
      </c>
      <c r="C120" s="77" t="s">
        <v>7</v>
      </c>
      <c r="D120" s="79">
        <v>1</v>
      </c>
      <c r="E120" s="79">
        <v>0.23</v>
      </c>
      <c r="F120" s="79"/>
      <c r="G120" s="79">
        <v>2</v>
      </c>
      <c r="H120" s="79">
        <v>30</v>
      </c>
    </row>
    <row r="121" spans="1:8" ht="15">
      <c r="A121" s="79">
        <v>117</v>
      </c>
      <c r="B121" s="77" t="s">
        <v>387</v>
      </c>
      <c r="C121" s="77" t="s">
        <v>8</v>
      </c>
      <c r="D121" s="79">
        <v>1</v>
      </c>
      <c r="E121" s="79">
        <v>0.4</v>
      </c>
      <c r="F121" s="79"/>
      <c r="G121" s="79">
        <v>3</v>
      </c>
      <c r="H121" s="79">
        <v>32</v>
      </c>
    </row>
    <row r="122" spans="1:8" ht="15">
      <c r="A122" s="79">
        <v>118</v>
      </c>
      <c r="B122" s="77" t="s">
        <v>734</v>
      </c>
      <c r="C122" s="77" t="s">
        <v>6</v>
      </c>
      <c r="D122" s="79">
        <v>1</v>
      </c>
      <c r="E122" s="79">
        <v>0.4</v>
      </c>
      <c r="F122" s="79"/>
      <c r="G122" s="79"/>
      <c r="H122" s="79"/>
    </row>
    <row r="123" spans="1:8" ht="15">
      <c r="A123" s="79">
        <v>119</v>
      </c>
      <c r="B123" s="77" t="s">
        <v>678</v>
      </c>
      <c r="C123" s="77" t="s">
        <v>6</v>
      </c>
      <c r="D123" s="79">
        <v>1</v>
      </c>
      <c r="E123" s="79">
        <v>10</v>
      </c>
      <c r="F123" s="79"/>
      <c r="G123" s="79"/>
      <c r="H123" s="79"/>
    </row>
    <row r="124" spans="1:8" ht="15">
      <c r="A124" s="79">
        <v>120</v>
      </c>
      <c r="B124" s="77" t="s">
        <v>755</v>
      </c>
      <c r="C124" s="77" t="s">
        <v>5</v>
      </c>
      <c r="D124" s="79">
        <v>1</v>
      </c>
      <c r="E124" s="79">
        <v>0.23</v>
      </c>
      <c r="F124" s="79"/>
      <c r="G124" s="79"/>
      <c r="H124" s="79"/>
    </row>
    <row r="125" spans="1:8" ht="15">
      <c r="A125" s="79">
        <v>121</v>
      </c>
      <c r="B125" s="77" t="s">
        <v>546</v>
      </c>
      <c r="C125" s="77" t="s">
        <v>8</v>
      </c>
      <c r="D125" s="79">
        <v>5</v>
      </c>
      <c r="E125" s="79">
        <v>1.1500000000000001</v>
      </c>
      <c r="F125" s="79"/>
      <c r="G125" s="79"/>
      <c r="H125" s="79"/>
    </row>
    <row r="126" spans="1:8" ht="15">
      <c r="A126" s="79">
        <v>122</v>
      </c>
      <c r="B126" s="77" t="s">
        <v>482</v>
      </c>
      <c r="C126" s="77" t="s">
        <v>6</v>
      </c>
      <c r="D126" s="79">
        <v>3</v>
      </c>
      <c r="E126" s="79">
        <v>10.46</v>
      </c>
      <c r="F126" s="79"/>
      <c r="G126" s="79">
        <v>2</v>
      </c>
      <c r="H126" s="79">
        <v>12</v>
      </c>
    </row>
    <row r="127" spans="1:8" ht="15">
      <c r="A127" s="79">
        <v>123</v>
      </c>
      <c r="B127" s="77" t="s">
        <v>737</v>
      </c>
      <c r="C127" s="77" t="s">
        <v>6</v>
      </c>
      <c r="D127" s="79">
        <v>3</v>
      </c>
      <c r="E127" s="79">
        <v>1.2000000000000002</v>
      </c>
      <c r="F127" s="79"/>
      <c r="G127" s="79">
        <v>2</v>
      </c>
      <c r="H127" s="79">
        <v>4.5</v>
      </c>
    </row>
    <row r="128" spans="1:8" ht="15">
      <c r="A128" s="79">
        <v>124</v>
      </c>
      <c r="B128" s="77" t="s">
        <v>385</v>
      </c>
      <c r="C128" s="77" t="s">
        <v>6</v>
      </c>
      <c r="D128" s="79">
        <v>1</v>
      </c>
      <c r="E128" s="79">
        <v>0.4</v>
      </c>
      <c r="F128" s="79">
        <v>4</v>
      </c>
      <c r="G128" s="79">
        <v>1</v>
      </c>
      <c r="H128" s="79">
        <v>12</v>
      </c>
    </row>
    <row r="129" spans="1:8" ht="15">
      <c r="A129" s="79">
        <v>125</v>
      </c>
      <c r="B129" s="77" t="s">
        <v>495</v>
      </c>
      <c r="C129" s="77" t="s">
        <v>6</v>
      </c>
      <c r="D129" s="79">
        <v>1</v>
      </c>
      <c r="E129" s="79">
        <v>10</v>
      </c>
      <c r="F129" s="79"/>
      <c r="G129" s="79">
        <v>5</v>
      </c>
      <c r="H129" s="79">
        <v>54</v>
      </c>
    </row>
    <row r="130" spans="1:8" ht="15">
      <c r="A130" s="79">
        <v>126</v>
      </c>
      <c r="B130" s="77" t="s">
        <v>753</v>
      </c>
      <c r="C130" s="77" t="s">
        <v>7</v>
      </c>
      <c r="D130" s="79">
        <v>1</v>
      </c>
      <c r="E130" s="79">
        <v>0.23</v>
      </c>
      <c r="F130" s="79"/>
      <c r="G130" s="79"/>
      <c r="H130" s="79"/>
    </row>
    <row r="131" spans="1:8" ht="15">
      <c r="A131" s="79">
        <v>127</v>
      </c>
      <c r="B131" s="77" t="s">
        <v>422</v>
      </c>
      <c r="C131" s="77" t="s">
        <v>6</v>
      </c>
      <c r="D131" s="79">
        <v>13</v>
      </c>
      <c r="E131" s="79">
        <v>5.03</v>
      </c>
      <c r="F131" s="79"/>
      <c r="G131" s="79"/>
      <c r="H131" s="79"/>
    </row>
    <row r="132" spans="1:8" ht="15">
      <c r="A132" s="79">
        <v>128</v>
      </c>
      <c r="B132" s="77" t="s">
        <v>584</v>
      </c>
      <c r="C132" s="77" t="s">
        <v>6</v>
      </c>
      <c r="D132" s="79">
        <v>4</v>
      </c>
      <c r="E132" s="79">
        <v>1.4300000000000002</v>
      </c>
      <c r="F132" s="79"/>
      <c r="G132" s="79">
        <v>1</v>
      </c>
      <c r="H132" s="79">
        <v>10</v>
      </c>
    </row>
    <row r="133" spans="1:8" ht="15">
      <c r="A133" s="79">
        <v>129</v>
      </c>
      <c r="B133" s="77" t="s">
        <v>406</v>
      </c>
      <c r="C133" s="77" t="s">
        <v>6</v>
      </c>
      <c r="D133" s="79">
        <v>23</v>
      </c>
      <c r="E133" s="79">
        <v>9.030000000000003</v>
      </c>
      <c r="F133" s="79"/>
      <c r="G133" s="79">
        <v>1</v>
      </c>
      <c r="H133" s="79">
        <v>15</v>
      </c>
    </row>
    <row r="134" spans="1:8" ht="15">
      <c r="A134" s="79">
        <v>130</v>
      </c>
      <c r="B134" s="77" t="s">
        <v>486</v>
      </c>
      <c r="C134" s="77" t="s">
        <v>6</v>
      </c>
      <c r="D134" s="79">
        <v>12</v>
      </c>
      <c r="E134" s="79">
        <v>14.230000000000004</v>
      </c>
      <c r="F134" s="79"/>
      <c r="G134" s="79"/>
      <c r="H134" s="79"/>
    </row>
    <row r="135" spans="1:8" ht="15">
      <c r="A135" s="79">
        <v>131</v>
      </c>
      <c r="B135" s="77" t="s">
        <v>655</v>
      </c>
      <c r="C135" s="77" t="s">
        <v>7</v>
      </c>
      <c r="D135" s="79">
        <v>1</v>
      </c>
      <c r="E135" s="79">
        <v>0.23</v>
      </c>
      <c r="F135" s="79"/>
      <c r="G135" s="79">
        <v>1</v>
      </c>
      <c r="H135" s="79">
        <v>15</v>
      </c>
    </row>
    <row r="136" spans="1:8" ht="15">
      <c r="A136" s="79">
        <v>132</v>
      </c>
      <c r="B136" s="77" t="s">
        <v>419</v>
      </c>
      <c r="C136" s="77" t="s">
        <v>6</v>
      </c>
      <c r="D136" s="79">
        <v>26</v>
      </c>
      <c r="E136" s="79">
        <v>6.150000000000004</v>
      </c>
      <c r="F136" s="79"/>
      <c r="G136" s="79"/>
      <c r="H136" s="79"/>
    </row>
    <row r="137" spans="1:8" ht="15">
      <c r="A137" s="79">
        <v>133</v>
      </c>
      <c r="B137" s="77" t="s">
        <v>710</v>
      </c>
      <c r="C137" s="77" t="s">
        <v>8</v>
      </c>
      <c r="D137" s="79">
        <v>1</v>
      </c>
      <c r="E137" s="79">
        <v>0.4</v>
      </c>
      <c r="F137" s="79"/>
      <c r="G137" s="79"/>
      <c r="H137" s="79"/>
    </row>
    <row r="138" spans="1:8" ht="15">
      <c r="A138" s="79">
        <v>134</v>
      </c>
      <c r="B138" s="77" t="s">
        <v>739</v>
      </c>
      <c r="C138" s="77" t="s">
        <v>7</v>
      </c>
      <c r="D138" s="79">
        <v>1</v>
      </c>
      <c r="E138" s="79">
        <v>0.23</v>
      </c>
      <c r="F138" s="79"/>
      <c r="G138" s="79"/>
      <c r="H138" s="79"/>
    </row>
    <row r="139" spans="1:8" ht="15">
      <c r="A139" s="79">
        <v>135</v>
      </c>
      <c r="B139" s="77" t="s">
        <v>538</v>
      </c>
      <c r="C139" s="77" t="s">
        <v>11</v>
      </c>
      <c r="D139" s="79">
        <v>17</v>
      </c>
      <c r="E139" s="79">
        <v>4.250000000000001</v>
      </c>
      <c r="F139" s="79"/>
      <c r="G139" s="79">
        <v>5</v>
      </c>
      <c r="H139" s="79">
        <v>87</v>
      </c>
    </row>
    <row r="140" spans="1:8" ht="15">
      <c r="A140" s="79">
        <v>136</v>
      </c>
      <c r="B140" s="77" t="s">
        <v>780</v>
      </c>
      <c r="C140" s="77" t="s">
        <v>780</v>
      </c>
      <c r="D140" s="79">
        <v>12</v>
      </c>
      <c r="E140" s="79">
        <v>4.12</v>
      </c>
      <c r="F140" s="79"/>
      <c r="G140" s="79">
        <v>2</v>
      </c>
      <c r="H140" s="79">
        <v>105</v>
      </c>
    </row>
    <row r="141" spans="1:8" ht="15">
      <c r="A141" s="79">
        <v>137</v>
      </c>
      <c r="B141" s="77" t="s">
        <v>467</v>
      </c>
      <c r="C141" s="77" t="s">
        <v>6</v>
      </c>
      <c r="D141" s="79">
        <v>17</v>
      </c>
      <c r="E141" s="79">
        <v>6.800000000000002</v>
      </c>
      <c r="F141" s="79">
        <v>2</v>
      </c>
      <c r="G141" s="79"/>
      <c r="H141" s="79"/>
    </row>
    <row r="142" spans="1:8" ht="15">
      <c r="A142" s="79">
        <v>138</v>
      </c>
      <c r="B142" s="77" t="s">
        <v>525</v>
      </c>
      <c r="C142" s="77" t="s">
        <v>6</v>
      </c>
      <c r="D142" s="79">
        <v>10</v>
      </c>
      <c r="E142" s="79">
        <v>3.8299999999999996</v>
      </c>
      <c r="F142" s="79">
        <v>2</v>
      </c>
      <c r="G142" s="79">
        <v>3</v>
      </c>
      <c r="H142" s="79">
        <v>791</v>
      </c>
    </row>
    <row r="143" spans="1:8" ht="15">
      <c r="A143" s="79">
        <v>139</v>
      </c>
      <c r="B143" s="77" t="s">
        <v>428</v>
      </c>
      <c r="C143" s="77" t="s">
        <v>6</v>
      </c>
      <c r="D143" s="79">
        <v>3</v>
      </c>
      <c r="E143" s="79">
        <v>1.03</v>
      </c>
      <c r="F143" s="79"/>
      <c r="G143" s="79"/>
      <c r="H143" s="79"/>
    </row>
    <row r="144" spans="1:8" ht="15">
      <c r="A144" s="79">
        <v>140</v>
      </c>
      <c r="B144" s="77" t="s">
        <v>438</v>
      </c>
      <c r="C144" s="77" t="s">
        <v>8</v>
      </c>
      <c r="D144" s="79">
        <v>3</v>
      </c>
      <c r="E144" s="79">
        <v>1.03</v>
      </c>
      <c r="F144" s="79"/>
      <c r="G144" s="79">
        <v>2</v>
      </c>
      <c r="H144" s="79">
        <v>74</v>
      </c>
    </row>
    <row r="145" spans="1:8" ht="15">
      <c r="A145" s="79">
        <v>141</v>
      </c>
      <c r="B145" s="77" t="s">
        <v>537</v>
      </c>
      <c r="C145" s="77" t="s">
        <v>7</v>
      </c>
      <c r="D145" s="79">
        <v>1</v>
      </c>
      <c r="E145" s="79">
        <v>0.4</v>
      </c>
      <c r="F145" s="79"/>
      <c r="G145" s="79"/>
      <c r="H145" s="79"/>
    </row>
    <row r="146" spans="1:8" ht="15">
      <c r="A146" s="79">
        <v>142</v>
      </c>
      <c r="B146" s="77" t="s">
        <v>432</v>
      </c>
      <c r="C146" s="77" t="s">
        <v>7</v>
      </c>
      <c r="D146" s="79">
        <v>9</v>
      </c>
      <c r="E146" s="79">
        <v>2.58</v>
      </c>
      <c r="F146" s="79"/>
      <c r="G146" s="79">
        <v>1</v>
      </c>
      <c r="H146" s="79">
        <v>10</v>
      </c>
    </row>
    <row r="147" spans="1:8" ht="15">
      <c r="A147" s="79">
        <v>143</v>
      </c>
      <c r="B147" s="77" t="s">
        <v>395</v>
      </c>
      <c r="C147" s="77" t="s">
        <v>7</v>
      </c>
      <c r="D147" s="79">
        <v>2</v>
      </c>
      <c r="E147" s="79">
        <v>0.8</v>
      </c>
      <c r="F147" s="79"/>
      <c r="G147" s="79"/>
      <c r="H147" s="79"/>
    </row>
    <row r="148" spans="1:8" ht="15">
      <c r="A148" s="79">
        <v>144</v>
      </c>
      <c r="B148" s="77" t="s">
        <v>531</v>
      </c>
      <c r="C148" s="77" t="s">
        <v>8</v>
      </c>
      <c r="D148" s="79">
        <v>2</v>
      </c>
      <c r="E148" s="79">
        <v>0.8</v>
      </c>
      <c r="F148" s="79"/>
      <c r="G148" s="79"/>
      <c r="H148" s="79"/>
    </row>
    <row r="149" spans="1:8" ht="15">
      <c r="A149" s="79">
        <v>145</v>
      </c>
      <c r="B149" s="77" t="s">
        <v>416</v>
      </c>
      <c r="C149" s="77" t="s">
        <v>7</v>
      </c>
      <c r="D149" s="79">
        <v>3</v>
      </c>
      <c r="E149" s="79">
        <v>1.03</v>
      </c>
      <c r="F149" s="79"/>
      <c r="G149" s="79"/>
      <c r="H149" s="79"/>
    </row>
    <row r="150" spans="1:8" ht="15">
      <c r="A150" s="79">
        <v>146</v>
      </c>
      <c r="B150" s="77" t="s">
        <v>440</v>
      </c>
      <c r="C150" s="77" t="s">
        <v>7</v>
      </c>
      <c r="D150" s="79">
        <v>1</v>
      </c>
      <c r="E150" s="79">
        <v>0.4</v>
      </c>
      <c r="F150" s="79"/>
      <c r="G150" s="79"/>
      <c r="H150" s="79"/>
    </row>
    <row r="151" spans="1:8" ht="15">
      <c r="A151" s="79">
        <v>147</v>
      </c>
      <c r="B151" s="77" t="s">
        <v>442</v>
      </c>
      <c r="C151" s="77" t="s">
        <v>7</v>
      </c>
      <c r="D151" s="79">
        <v>3</v>
      </c>
      <c r="E151" s="79">
        <v>1.03</v>
      </c>
      <c r="F151" s="79"/>
      <c r="G151" s="79">
        <v>1</v>
      </c>
      <c r="H151" s="79">
        <v>15</v>
      </c>
    </row>
    <row r="152" spans="1:8" ht="15">
      <c r="A152" s="79">
        <v>148</v>
      </c>
      <c r="B152" s="77" t="s">
        <v>561</v>
      </c>
      <c r="C152" s="77" t="s">
        <v>6</v>
      </c>
      <c r="D152" s="79">
        <v>1</v>
      </c>
      <c r="E152" s="79">
        <v>10</v>
      </c>
      <c r="F152" s="79">
        <v>1</v>
      </c>
      <c r="G152" s="79"/>
      <c r="H152" s="79"/>
    </row>
    <row r="153" spans="1:8" ht="15">
      <c r="A153" s="79">
        <v>149</v>
      </c>
      <c r="B153" s="77" t="s">
        <v>417</v>
      </c>
      <c r="C153" s="77" t="s">
        <v>8</v>
      </c>
      <c r="D153" s="79">
        <v>5</v>
      </c>
      <c r="E153" s="79">
        <v>2</v>
      </c>
      <c r="F153" s="79"/>
      <c r="G153" s="79"/>
      <c r="H153" s="79"/>
    </row>
    <row r="154" spans="1:8" ht="15">
      <c r="A154" s="79">
        <v>150</v>
      </c>
      <c r="B154" s="77" t="s">
        <v>586</v>
      </c>
      <c r="C154" s="77" t="s">
        <v>7</v>
      </c>
      <c r="D154" s="79">
        <v>1</v>
      </c>
      <c r="E154" s="79">
        <v>10</v>
      </c>
      <c r="F154" s="79"/>
      <c r="G154" s="79"/>
      <c r="H154" s="79"/>
    </row>
    <row r="155" spans="1:8" ht="15">
      <c r="A155" s="79">
        <v>151</v>
      </c>
      <c r="B155" s="77" t="s">
        <v>335</v>
      </c>
      <c r="C155" s="77" t="s">
        <v>6</v>
      </c>
      <c r="D155" s="79">
        <v>1</v>
      </c>
      <c r="E155" s="79">
        <v>0.4</v>
      </c>
      <c r="F155" s="79"/>
      <c r="G155" s="79"/>
      <c r="H155" s="79"/>
    </row>
    <row r="156" spans="1:8" ht="15">
      <c r="A156" s="79">
        <v>152</v>
      </c>
      <c r="B156" s="77" t="s">
        <v>684</v>
      </c>
      <c r="C156" s="77" t="s">
        <v>8</v>
      </c>
      <c r="D156" s="79">
        <v>3</v>
      </c>
      <c r="E156" s="79">
        <v>1.2000000000000002</v>
      </c>
      <c r="F156" s="79"/>
      <c r="G156" s="79"/>
      <c r="H156" s="79"/>
    </row>
    <row r="157" spans="1:8" ht="15">
      <c r="A157" s="79">
        <v>153</v>
      </c>
      <c r="B157" s="77" t="s">
        <v>553</v>
      </c>
      <c r="C157" s="77" t="s">
        <v>7</v>
      </c>
      <c r="D157" s="79">
        <v>2</v>
      </c>
      <c r="E157" s="79">
        <v>0.63</v>
      </c>
      <c r="F157" s="79"/>
      <c r="G157" s="79"/>
      <c r="H157" s="79"/>
    </row>
    <row r="158" spans="1:8" ht="15">
      <c r="A158" s="79">
        <v>154</v>
      </c>
      <c r="B158" s="77" t="s">
        <v>445</v>
      </c>
      <c r="C158" s="77" t="s">
        <v>6</v>
      </c>
      <c r="D158" s="79">
        <v>4</v>
      </c>
      <c r="E158" s="79">
        <v>1.4300000000000002</v>
      </c>
      <c r="F158" s="79"/>
      <c r="G158" s="79"/>
      <c r="H158" s="79"/>
    </row>
    <row r="159" spans="1:8" ht="15">
      <c r="A159" s="79">
        <v>155</v>
      </c>
      <c r="B159" s="77" t="s">
        <v>431</v>
      </c>
      <c r="C159" s="77" t="s">
        <v>8</v>
      </c>
      <c r="D159" s="79">
        <v>5</v>
      </c>
      <c r="E159" s="79">
        <v>1.6600000000000001</v>
      </c>
      <c r="F159" s="79">
        <v>1</v>
      </c>
      <c r="G159" s="79"/>
      <c r="H159" s="79"/>
    </row>
    <row r="160" spans="1:8" ht="15">
      <c r="A160" s="79">
        <v>156</v>
      </c>
      <c r="B160" s="77" t="s">
        <v>712</v>
      </c>
      <c r="C160" s="77" t="s">
        <v>7</v>
      </c>
      <c r="D160" s="79">
        <v>1</v>
      </c>
      <c r="E160" s="79">
        <v>0.23</v>
      </c>
      <c r="F160" s="79"/>
      <c r="G160" s="79"/>
      <c r="H160" s="79"/>
    </row>
    <row r="161" spans="1:8" ht="15">
      <c r="A161" s="79">
        <v>157</v>
      </c>
      <c r="B161" s="77" t="s">
        <v>452</v>
      </c>
      <c r="C161" s="77" t="s">
        <v>7</v>
      </c>
      <c r="D161" s="79">
        <v>6</v>
      </c>
      <c r="E161" s="79">
        <v>11.830000000000002</v>
      </c>
      <c r="F161" s="79"/>
      <c r="G161" s="79"/>
      <c r="H161" s="79"/>
    </row>
    <row r="162" spans="1:8" ht="15">
      <c r="A162" s="79">
        <v>158</v>
      </c>
      <c r="B162" s="77" t="s">
        <v>793</v>
      </c>
      <c r="C162" s="77" t="s">
        <v>7</v>
      </c>
      <c r="D162" s="79">
        <v>1</v>
      </c>
      <c r="E162" s="79">
        <v>0.23</v>
      </c>
      <c r="F162" s="79"/>
      <c r="G162" s="79"/>
      <c r="H162" s="79"/>
    </row>
    <row r="163" spans="1:8" ht="15">
      <c r="A163" s="79">
        <v>159</v>
      </c>
      <c r="B163" s="77" t="s">
        <v>686</v>
      </c>
      <c r="C163" s="77" t="s">
        <v>5</v>
      </c>
      <c r="D163" s="79">
        <v>2</v>
      </c>
      <c r="E163" s="79">
        <v>0.8</v>
      </c>
      <c r="F163" s="79"/>
      <c r="G163" s="79">
        <v>1</v>
      </c>
      <c r="H163" s="79">
        <v>9</v>
      </c>
    </row>
    <row r="164" spans="1:8" ht="15">
      <c r="A164" s="79">
        <v>160</v>
      </c>
      <c r="B164" s="77" t="s">
        <v>468</v>
      </c>
      <c r="C164" s="77" t="s">
        <v>11</v>
      </c>
      <c r="D164" s="79">
        <v>4</v>
      </c>
      <c r="E164" s="79">
        <v>11.03</v>
      </c>
      <c r="F164" s="79"/>
      <c r="G164" s="79">
        <v>1</v>
      </c>
      <c r="H164" s="79">
        <v>15</v>
      </c>
    </row>
    <row r="165" spans="1:8" ht="15">
      <c r="A165" s="79">
        <v>161</v>
      </c>
      <c r="B165" s="77" t="s">
        <v>650</v>
      </c>
      <c r="C165" s="77" t="s">
        <v>10</v>
      </c>
      <c r="D165" s="79"/>
      <c r="E165" s="79"/>
      <c r="F165" s="79"/>
      <c r="G165" s="79">
        <v>2</v>
      </c>
      <c r="H165" s="79">
        <v>2714</v>
      </c>
    </row>
    <row r="166" spans="1:8" ht="15">
      <c r="A166" s="79">
        <v>162</v>
      </c>
      <c r="B166" s="77" t="s">
        <v>563</v>
      </c>
      <c r="C166" s="77" t="s">
        <v>10</v>
      </c>
      <c r="D166" s="79"/>
      <c r="E166" s="79"/>
      <c r="F166" s="79"/>
      <c r="G166" s="79">
        <v>1</v>
      </c>
      <c r="H166" s="79">
        <v>10</v>
      </c>
    </row>
    <row r="167" spans="1:8" ht="15">
      <c r="A167" s="79">
        <v>163</v>
      </c>
      <c r="B167" s="77" t="s">
        <v>656</v>
      </c>
      <c r="C167" s="77" t="s">
        <v>10</v>
      </c>
      <c r="D167" s="79"/>
      <c r="E167" s="79"/>
      <c r="F167" s="79"/>
      <c r="G167" s="79">
        <v>1</v>
      </c>
      <c r="H167" s="79">
        <v>200</v>
      </c>
    </row>
    <row r="168" spans="1:8" ht="15">
      <c r="A168" s="79">
        <v>164</v>
      </c>
      <c r="B168" s="77" t="s">
        <v>724</v>
      </c>
      <c r="C168" s="77" t="s">
        <v>6</v>
      </c>
      <c r="D168" s="79"/>
      <c r="E168" s="79"/>
      <c r="F168" s="79"/>
      <c r="G168" s="79">
        <v>1</v>
      </c>
      <c r="H168" s="79">
        <v>250</v>
      </c>
    </row>
    <row r="169" spans="1:8" ht="15">
      <c r="A169" s="79">
        <v>165</v>
      </c>
      <c r="B169" s="77" t="s">
        <v>647</v>
      </c>
      <c r="C169" s="77" t="s">
        <v>7</v>
      </c>
      <c r="D169" s="79"/>
      <c r="E169" s="79"/>
      <c r="F169" s="79"/>
      <c r="G169" s="79">
        <v>1</v>
      </c>
      <c r="H169" s="79">
        <v>400</v>
      </c>
    </row>
    <row r="170" spans="1:8" ht="15">
      <c r="A170" s="79">
        <v>166</v>
      </c>
      <c r="B170" s="77" t="s">
        <v>378</v>
      </c>
      <c r="C170" s="77" t="s">
        <v>794</v>
      </c>
      <c r="D170" s="79"/>
      <c r="E170" s="79"/>
      <c r="F170" s="79"/>
      <c r="G170" s="79">
        <v>1</v>
      </c>
      <c r="H170" s="79">
        <v>8</v>
      </c>
    </row>
    <row r="171" spans="1:8" ht="15">
      <c r="A171" s="79">
        <v>167</v>
      </c>
      <c r="B171" s="77" t="s">
        <v>726</v>
      </c>
      <c r="C171" s="77" t="s">
        <v>7</v>
      </c>
      <c r="D171" s="79"/>
      <c r="E171" s="79"/>
      <c r="F171" s="79"/>
      <c r="G171" s="79">
        <v>3</v>
      </c>
      <c r="H171" s="79">
        <v>5.75</v>
      </c>
    </row>
    <row r="172" spans="1:8" ht="15">
      <c r="A172" s="79">
        <v>168</v>
      </c>
      <c r="B172" s="77" t="s">
        <v>556</v>
      </c>
      <c r="C172" s="77" t="s">
        <v>7</v>
      </c>
      <c r="D172" s="79"/>
      <c r="E172" s="79"/>
      <c r="F172" s="79"/>
      <c r="G172" s="79">
        <v>1</v>
      </c>
      <c r="H172" s="79">
        <v>2</v>
      </c>
    </row>
    <row r="173" spans="1:8" ht="15">
      <c r="A173" s="79">
        <v>169</v>
      </c>
      <c r="B173" s="77" t="s">
        <v>529</v>
      </c>
      <c r="C173" s="77" t="s">
        <v>794</v>
      </c>
      <c r="D173" s="79"/>
      <c r="E173" s="79"/>
      <c r="F173" s="79"/>
      <c r="G173" s="79">
        <v>4</v>
      </c>
      <c r="H173" s="79">
        <v>14</v>
      </c>
    </row>
    <row r="174" spans="1:8" ht="15">
      <c r="A174" s="79">
        <v>170</v>
      </c>
      <c r="B174" s="77" t="s">
        <v>595</v>
      </c>
      <c r="C174" s="77" t="s">
        <v>6</v>
      </c>
      <c r="D174" s="79"/>
      <c r="E174" s="79"/>
      <c r="F174" s="79"/>
      <c r="G174" s="79">
        <v>3</v>
      </c>
      <c r="H174" s="79">
        <v>31</v>
      </c>
    </row>
    <row r="175" spans="1:8" ht="15">
      <c r="A175" s="79">
        <v>171</v>
      </c>
      <c r="B175" s="77" t="s">
        <v>662</v>
      </c>
      <c r="C175" s="77" t="s">
        <v>7</v>
      </c>
      <c r="D175" s="79"/>
      <c r="E175" s="79"/>
      <c r="F175" s="79"/>
      <c r="G175" s="79">
        <v>1</v>
      </c>
      <c r="H175" s="79">
        <v>5</v>
      </c>
    </row>
    <row r="176" spans="1:8" ht="15">
      <c r="A176" s="79">
        <v>172</v>
      </c>
      <c r="B176" s="77" t="s">
        <v>567</v>
      </c>
      <c r="C176" s="77" t="s">
        <v>7</v>
      </c>
      <c r="D176" s="79"/>
      <c r="E176" s="79"/>
      <c r="F176" s="79"/>
      <c r="G176" s="79">
        <v>2</v>
      </c>
      <c r="H176" s="79">
        <v>30</v>
      </c>
    </row>
    <row r="177" spans="1:8" ht="15">
      <c r="A177" s="79">
        <v>173</v>
      </c>
      <c r="B177" s="77" t="s">
        <v>768</v>
      </c>
      <c r="C177" s="77" t="s">
        <v>794</v>
      </c>
      <c r="D177" s="79"/>
      <c r="E177" s="79"/>
      <c r="F177" s="79"/>
      <c r="G177" s="79">
        <v>1</v>
      </c>
      <c r="H177" s="79">
        <v>15</v>
      </c>
    </row>
    <row r="178" spans="1:8" ht="15">
      <c r="A178" s="79">
        <v>174</v>
      </c>
      <c r="B178" s="77" t="s">
        <v>384</v>
      </c>
      <c r="C178" s="77" t="s">
        <v>7</v>
      </c>
      <c r="D178" s="79"/>
      <c r="E178" s="79"/>
      <c r="F178" s="79"/>
      <c r="G178" s="79">
        <v>1</v>
      </c>
      <c r="H178" s="79">
        <v>3</v>
      </c>
    </row>
    <row r="179" spans="1:8" ht="15">
      <c r="A179" s="79">
        <v>175</v>
      </c>
      <c r="B179" s="77" t="s">
        <v>488</v>
      </c>
      <c r="C179" s="77" t="s">
        <v>7</v>
      </c>
      <c r="D179" s="79"/>
      <c r="E179" s="79"/>
      <c r="F179" s="79"/>
      <c r="G179" s="79">
        <v>1</v>
      </c>
      <c r="H179" s="79">
        <v>15</v>
      </c>
    </row>
    <row r="180" spans="1:8" ht="15">
      <c r="A180" s="79">
        <v>176</v>
      </c>
      <c r="B180" s="77" t="s">
        <v>670</v>
      </c>
      <c r="C180" s="77" t="s">
        <v>6</v>
      </c>
      <c r="D180" s="79"/>
      <c r="E180" s="79"/>
      <c r="F180" s="79"/>
      <c r="G180" s="79">
        <v>1</v>
      </c>
      <c r="H180" s="79">
        <v>4</v>
      </c>
    </row>
    <row r="181" spans="1:8" ht="15">
      <c r="A181" s="79">
        <v>177</v>
      </c>
      <c r="B181" s="77" t="s">
        <v>605</v>
      </c>
      <c r="C181" s="77" t="s">
        <v>10</v>
      </c>
      <c r="D181" s="79"/>
      <c r="E181" s="79"/>
      <c r="F181" s="79"/>
      <c r="G181" s="79">
        <v>1</v>
      </c>
      <c r="H181" s="79">
        <v>800</v>
      </c>
    </row>
    <row r="182" spans="1:8" ht="15">
      <c r="A182" s="79">
        <v>178</v>
      </c>
      <c r="B182" s="77" t="s">
        <v>435</v>
      </c>
      <c r="C182" s="77" t="s">
        <v>6</v>
      </c>
      <c r="D182" s="79"/>
      <c r="E182" s="79"/>
      <c r="F182" s="79"/>
      <c r="G182" s="79">
        <v>5</v>
      </c>
      <c r="H182" s="79">
        <v>57</v>
      </c>
    </row>
    <row r="183" spans="1:8" ht="15">
      <c r="A183" s="79">
        <v>179</v>
      </c>
      <c r="B183" s="77" t="s">
        <v>470</v>
      </c>
      <c r="C183" s="77" t="s">
        <v>6</v>
      </c>
      <c r="D183" s="79"/>
      <c r="E183" s="79"/>
      <c r="F183" s="79"/>
      <c r="G183" s="79">
        <v>3</v>
      </c>
      <c r="H183" s="79">
        <v>24</v>
      </c>
    </row>
    <row r="184" spans="1:8" ht="15">
      <c r="A184" s="79">
        <v>180</v>
      </c>
      <c r="B184" s="77" t="s">
        <v>413</v>
      </c>
      <c r="C184" s="77" t="s">
        <v>7</v>
      </c>
      <c r="D184" s="79"/>
      <c r="E184" s="79"/>
      <c r="F184" s="79"/>
      <c r="G184" s="79">
        <v>2</v>
      </c>
      <c r="H184" s="79">
        <v>16</v>
      </c>
    </row>
    <row r="185" spans="1:8" ht="15">
      <c r="A185" s="79">
        <v>181</v>
      </c>
      <c r="B185" s="77" t="s">
        <v>402</v>
      </c>
      <c r="C185" s="77" t="s">
        <v>7</v>
      </c>
      <c r="D185" s="79"/>
      <c r="E185" s="79"/>
      <c r="F185" s="79"/>
      <c r="G185" s="79">
        <v>2</v>
      </c>
      <c r="H185" s="79">
        <v>14</v>
      </c>
    </row>
    <row r="186" spans="1:8" ht="15">
      <c r="A186" s="79">
        <v>182</v>
      </c>
      <c r="B186" s="77" t="s">
        <v>502</v>
      </c>
      <c r="C186" s="77" t="s">
        <v>6</v>
      </c>
      <c r="D186" s="79"/>
      <c r="E186" s="79"/>
      <c r="F186" s="79"/>
      <c r="G186" s="79">
        <v>1</v>
      </c>
      <c r="H186" s="79">
        <v>2.5</v>
      </c>
    </row>
    <row r="187" spans="1:8" ht="15">
      <c r="A187" s="79">
        <v>183</v>
      </c>
      <c r="B187" s="77" t="s">
        <v>723</v>
      </c>
      <c r="C187" s="77" t="s">
        <v>6</v>
      </c>
      <c r="D187" s="79"/>
      <c r="E187" s="79"/>
      <c r="F187" s="79"/>
      <c r="G187" s="79">
        <v>1</v>
      </c>
      <c r="H187" s="79">
        <v>6</v>
      </c>
    </row>
    <row r="188" spans="1:8" ht="15">
      <c r="A188" s="79">
        <v>184</v>
      </c>
      <c r="B188" s="77" t="s">
        <v>738</v>
      </c>
      <c r="C188" s="77" t="s">
        <v>6</v>
      </c>
      <c r="D188" s="79"/>
      <c r="E188" s="79"/>
      <c r="F188" s="79"/>
      <c r="G188" s="79">
        <v>1</v>
      </c>
      <c r="H188" s="79">
        <v>6</v>
      </c>
    </row>
    <row r="189" spans="1:8" ht="15">
      <c r="A189" s="79">
        <v>185</v>
      </c>
      <c r="B189" s="77" t="s">
        <v>772</v>
      </c>
      <c r="C189" s="77" t="s">
        <v>6</v>
      </c>
      <c r="D189" s="79"/>
      <c r="E189" s="79"/>
      <c r="F189" s="79"/>
      <c r="G189" s="79">
        <v>1</v>
      </c>
      <c r="H189" s="79">
        <v>3</v>
      </c>
    </row>
    <row r="190" spans="1:8" ht="15">
      <c r="A190" s="79">
        <v>186</v>
      </c>
      <c r="B190" s="77" t="s">
        <v>422</v>
      </c>
      <c r="C190" s="77" t="s">
        <v>6</v>
      </c>
      <c r="D190" s="79"/>
      <c r="E190" s="79"/>
      <c r="F190" s="79"/>
      <c r="G190" s="79">
        <v>3</v>
      </c>
      <c r="H190" s="79">
        <v>45</v>
      </c>
    </row>
    <row r="191" spans="1:8" ht="15">
      <c r="A191" s="79">
        <v>187</v>
      </c>
      <c r="B191" s="77" t="s">
        <v>510</v>
      </c>
      <c r="C191" s="77" t="s">
        <v>7</v>
      </c>
      <c r="D191" s="79"/>
      <c r="E191" s="79"/>
      <c r="F191" s="79"/>
      <c r="G191" s="79">
        <v>1</v>
      </c>
      <c r="H191" s="79">
        <v>8</v>
      </c>
    </row>
    <row r="192" spans="1:8" ht="15">
      <c r="A192" s="79">
        <v>188</v>
      </c>
      <c r="B192" s="77" t="s">
        <v>417</v>
      </c>
      <c r="C192" s="77" t="s">
        <v>6</v>
      </c>
      <c r="D192" s="79"/>
      <c r="E192" s="79"/>
      <c r="F192" s="79"/>
      <c r="G192" s="79">
        <v>1</v>
      </c>
      <c r="H192" s="79">
        <v>9</v>
      </c>
    </row>
    <row r="193" spans="1:8" ht="15">
      <c r="A193" s="79">
        <v>189</v>
      </c>
      <c r="B193" s="77" t="s">
        <v>741</v>
      </c>
      <c r="C193" s="77" t="s">
        <v>7</v>
      </c>
      <c r="D193" s="79"/>
      <c r="E193" s="79"/>
      <c r="F193" s="79"/>
      <c r="G193" s="79">
        <v>1</v>
      </c>
      <c r="H193" s="79">
        <v>6</v>
      </c>
    </row>
    <row r="194" spans="1:8" ht="15">
      <c r="A194" s="79">
        <v>190</v>
      </c>
      <c r="B194" s="77" t="s">
        <v>588</v>
      </c>
      <c r="C194" s="77" t="s">
        <v>6</v>
      </c>
      <c r="D194" s="79"/>
      <c r="E194" s="79"/>
      <c r="F194" s="79"/>
      <c r="G194" s="79">
        <v>1</v>
      </c>
      <c r="H194" s="79">
        <v>12</v>
      </c>
    </row>
    <row r="195" spans="1:8" ht="15">
      <c r="A195" s="79">
        <v>191</v>
      </c>
      <c r="B195" s="77" t="s">
        <v>452</v>
      </c>
      <c r="C195" s="77" t="s">
        <v>10</v>
      </c>
      <c r="D195" s="79"/>
      <c r="E195" s="79"/>
      <c r="F195" s="79"/>
      <c r="G195" s="79">
        <v>3</v>
      </c>
      <c r="H195" s="79">
        <v>19</v>
      </c>
    </row>
    <row r="196" spans="1:8" ht="15">
      <c r="A196" s="79">
        <v>192</v>
      </c>
      <c r="B196" s="77" t="s">
        <v>332</v>
      </c>
      <c r="C196" s="77" t="s">
        <v>7</v>
      </c>
      <c r="D196" s="79"/>
      <c r="E196" s="79"/>
      <c r="F196" s="79"/>
      <c r="G196" s="79">
        <v>1</v>
      </c>
      <c r="H196" s="79">
        <v>15</v>
      </c>
    </row>
    <row r="197" spans="1:8" ht="63.75" customHeight="1">
      <c r="A197" s="163" t="s">
        <v>18</v>
      </c>
      <c r="B197" s="163"/>
      <c r="C197" s="163"/>
      <c r="D197" s="118">
        <f>SUM(D5:D196)</f>
        <v>638</v>
      </c>
      <c r="E197" s="118">
        <f>SUM(E5:E196)</f>
        <v>664.6199999999992</v>
      </c>
      <c r="F197" s="118">
        <f>SUM(F5:F196)</f>
        <v>56</v>
      </c>
      <c r="G197" s="118">
        <f>SUM(G5:G196)</f>
        <v>236</v>
      </c>
      <c r="H197" s="118">
        <f>SUM(H5:H196)</f>
        <v>11700.422999999999</v>
      </c>
    </row>
  </sheetData>
  <sheetProtection/>
  <autoFilter ref="A4:J195"/>
  <mergeCells count="8">
    <mergeCell ref="A197:C197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45"/>
  <sheetViews>
    <sheetView zoomScalePageLayoutView="0" workbookViewId="0" topLeftCell="A308">
      <selection activeCell="A345" sqref="A345:H345"/>
    </sheetView>
  </sheetViews>
  <sheetFormatPr defaultColWidth="9.140625" defaultRowHeight="15"/>
  <cols>
    <col min="1" max="1" width="7.140625" style="80" customWidth="1"/>
    <col min="2" max="2" width="29.00390625" style="120" customWidth="1"/>
    <col min="3" max="3" width="19.00390625" style="120" customWidth="1"/>
    <col min="4" max="4" width="11.28125" style="80" customWidth="1"/>
    <col min="5" max="5" width="14.8515625" style="80" customWidth="1"/>
    <col min="6" max="6" width="14.28125" style="120" customWidth="1"/>
    <col min="7" max="7" width="14.57421875" style="80" customWidth="1"/>
    <col min="8" max="8" width="14.421875" style="80" customWidth="1"/>
    <col min="9" max="9" width="9.140625" style="80" customWidth="1"/>
    <col min="10" max="16384" width="9.140625" style="120" customWidth="1"/>
  </cols>
  <sheetData>
    <row r="1" spans="1:8" ht="94.5" customHeight="1">
      <c r="A1" s="152" t="s">
        <v>795</v>
      </c>
      <c r="B1" s="153"/>
      <c r="C1" s="153"/>
      <c r="D1" s="153"/>
      <c r="E1" s="154"/>
      <c r="F1" s="154"/>
      <c r="G1" s="155"/>
      <c r="H1" s="156"/>
    </row>
    <row r="2" spans="1:8" ht="82.5" customHeight="1">
      <c r="A2" s="132" t="s">
        <v>0</v>
      </c>
      <c r="B2" s="132" t="s">
        <v>2</v>
      </c>
      <c r="C2" s="132" t="s">
        <v>3</v>
      </c>
      <c r="D2" s="136" t="s">
        <v>13</v>
      </c>
      <c r="E2" s="136"/>
      <c r="F2" s="132" t="s">
        <v>14</v>
      </c>
      <c r="G2" s="132" t="s">
        <v>15</v>
      </c>
      <c r="H2" s="132"/>
    </row>
    <row r="3" spans="1:8" ht="110.25">
      <c r="A3" s="132"/>
      <c r="B3" s="132"/>
      <c r="C3" s="132"/>
      <c r="D3" s="124" t="s">
        <v>1</v>
      </c>
      <c r="E3" s="124" t="s">
        <v>747</v>
      </c>
      <c r="F3" s="132"/>
      <c r="G3" s="124" t="s">
        <v>575</v>
      </c>
      <c r="H3" s="124" t="s">
        <v>748</v>
      </c>
    </row>
    <row r="4" spans="1:8" ht="15" customHeight="1">
      <c r="A4" s="79">
        <v>1</v>
      </c>
      <c r="B4" s="77">
        <v>2</v>
      </c>
      <c r="C4" s="77">
        <v>3</v>
      </c>
      <c r="D4" s="79">
        <v>4</v>
      </c>
      <c r="E4" s="79">
        <v>5</v>
      </c>
      <c r="F4" s="77">
        <v>6</v>
      </c>
      <c r="G4" s="79">
        <v>7</v>
      </c>
      <c r="H4" s="79">
        <v>8</v>
      </c>
    </row>
    <row r="5" spans="1:12" ht="15">
      <c r="A5" s="79">
        <v>1</v>
      </c>
      <c r="B5" s="77" t="s">
        <v>406</v>
      </c>
      <c r="C5" s="77" t="s">
        <v>10</v>
      </c>
      <c r="D5" s="79">
        <v>1</v>
      </c>
      <c r="E5" s="79">
        <v>5</v>
      </c>
      <c r="F5" s="77"/>
      <c r="G5" s="79"/>
      <c r="H5" s="79"/>
      <c r="J5" s="80"/>
      <c r="L5" s="119"/>
    </row>
    <row r="6" spans="1:12" ht="15">
      <c r="A6" s="79">
        <v>2</v>
      </c>
      <c r="B6" s="77" t="s">
        <v>403</v>
      </c>
      <c r="C6" s="77" t="s">
        <v>6</v>
      </c>
      <c r="D6" s="79">
        <v>5</v>
      </c>
      <c r="E6" s="79">
        <v>903</v>
      </c>
      <c r="F6" s="77"/>
      <c r="G6" s="79"/>
      <c r="H6" s="79"/>
      <c r="L6" s="119"/>
    </row>
    <row r="7" spans="1:12" ht="15">
      <c r="A7" s="79">
        <v>3</v>
      </c>
      <c r="B7" s="77" t="s">
        <v>463</v>
      </c>
      <c r="C7" s="77" t="s">
        <v>10</v>
      </c>
      <c r="D7" s="79">
        <v>1</v>
      </c>
      <c r="E7" s="79">
        <v>2</v>
      </c>
      <c r="F7" s="77"/>
      <c r="G7" s="79"/>
      <c r="H7" s="79"/>
      <c r="L7" s="119"/>
    </row>
    <row r="8" spans="1:12" ht="15">
      <c r="A8" s="79">
        <v>4</v>
      </c>
      <c r="B8" s="77" t="s">
        <v>548</v>
      </c>
      <c r="C8" s="77" t="s">
        <v>10</v>
      </c>
      <c r="D8" s="79">
        <v>8</v>
      </c>
      <c r="E8" s="79">
        <v>90</v>
      </c>
      <c r="F8" s="77"/>
      <c r="G8" s="79"/>
      <c r="H8" s="79"/>
      <c r="L8" s="119"/>
    </row>
    <row r="9" spans="1:12" ht="15">
      <c r="A9" s="79">
        <v>5</v>
      </c>
      <c r="B9" s="77" t="s">
        <v>549</v>
      </c>
      <c r="C9" s="77" t="s">
        <v>6</v>
      </c>
      <c r="D9" s="79">
        <v>14</v>
      </c>
      <c r="E9" s="79">
        <v>1853</v>
      </c>
      <c r="F9" s="77"/>
      <c r="G9" s="79"/>
      <c r="H9" s="79"/>
      <c r="L9" s="119"/>
    </row>
    <row r="10" spans="1:12" ht="15">
      <c r="A10" s="79">
        <v>6</v>
      </c>
      <c r="B10" s="77" t="s">
        <v>474</v>
      </c>
      <c r="C10" s="77" t="s">
        <v>6</v>
      </c>
      <c r="D10" s="79">
        <v>15</v>
      </c>
      <c r="E10" s="79">
        <v>382</v>
      </c>
      <c r="F10" s="77"/>
      <c r="G10" s="79"/>
      <c r="H10" s="79"/>
      <c r="L10" s="119"/>
    </row>
    <row r="11" spans="1:12" ht="15">
      <c r="A11" s="79">
        <v>7</v>
      </c>
      <c r="B11" s="77" t="s">
        <v>427</v>
      </c>
      <c r="C11" s="77" t="s">
        <v>10</v>
      </c>
      <c r="D11" s="79">
        <v>5</v>
      </c>
      <c r="E11" s="79">
        <v>68</v>
      </c>
      <c r="F11" s="77"/>
      <c r="G11" s="79"/>
      <c r="H11" s="79"/>
      <c r="L11" s="119"/>
    </row>
    <row r="12" spans="1:12" ht="15">
      <c r="A12" s="79">
        <v>8</v>
      </c>
      <c r="B12" s="77" t="s">
        <v>496</v>
      </c>
      <c r="C12" s="77" t="s">
        <v>6</v>
      </c>
      <c r="D12" s="79">
        <v>1</v>
      </c>
      <c r="E12" s="79">
        <v>160</v>
      </c>
      <c r="F12" s="77"/>
      <c r="G12" s="79"/>
      <c r="H12" s="79"/>
      <c r="L12" s="119"/>
    </row>
    <row r="13" spans="1:12" ht="15">
      <c r="A13" s="79">
        <v>9</v>
      </c>
      <c r="B13" s="77" t="s">
        <v>493</v>
      </c>
      <c r="C13" s="77" t="s">
        <v>10</v>
      </c>
      <c r="D13" s="79">
        <v>2</v>
      </c>
      <c r="E13" s="79">
        <v>165</v>
      </c>
      <c r="F13" s="77"/>
      <c r="G13" s="79"/>
      <c r="H13" s="79"/>
      <c r="L13" s="119"/>
    </row>
    <row r="14" spans="1:12" ht="15">
      <c r="A14" s="79">
        <v>10</v>
      </c>
      <c r="B14" s="77" t="s">
        <v>497</v>
      </c>
      <c r="C14" s="77" t="s">
        <v>5</v>
      </c>
      <c r="D14" s="79">
        <v>5</v>
      </c>
      <c r="E14" s="79">
        <v>687.3199999999999</v>
      </c>
      <c r="F14" s="77"/>
      <c r="G14" s="79"/>
      <c r="H14" s="79"/>
      <c r="L14" s="119"/>
    </row>
    <row r="15" spans="1:12" ht="15">
      <c r="A15" s="79">
        <v>11</v>
      </c>
      <c r="B15" s="77" t="s">
        <v>133</v>
      </c>
      <c r="C15" s="77" t="s">
        <v>10</v>
      </c>
      <c r="D15" s="79">
        <v>3</v>
      </c>
      <c r="E15" s="79">
        <v>406</v>
      </c>
      <c r="F15" s="77"/>
      <c r="G15" s="79"/>
      <c r="H15" s="79"/>
      <c r="L15" s="119"/>
    </row>
    <row r="16" spans="1:12" ht="15">
      <c r="A16" s="79">
        <v>12</v>
      </c>
      <c r="B16" s="77" t="s">
        <v>410</v>
      </c>
      <c r="C16" s="77" t="s">
        <v>5</v>
      </c>
      <c r="D16" s="79">
        <v>13</v>
      </c>
      <c r="E16" s="79">
        <v>325</v>
      </c>
      <c r="F16" s="77"/>
      <c r="G16" s="79"/>
      <c r="H16" s="79"/>
      <c r="L16" s="119"/>
    </row>
    <row r="17" spans="1:12" ht="15">
      <c r="A17" s="79">
        <v>13</v>
      </c>
      <c r="B17" s="77" t="s">
        <v>471</v>
      </c>
      <c r="C17" s="77" t="s">
        <v>6</v>
      </c>
      <c r="D17" s="79">
        <v>22</v>
      </c>
      <c r="E17" s="79">
        <v>284</v>
      </c>
      <c r="F17" s="77"/>
      <c r="G17" s="79"/>
      <c r="H17" s="79"/>
      <c r="L17" s="119"/>
    </row>
    <row r="18" spans="1:12" ht="15">
      <c r="A18" s="79">
        <v>14</v>
      </c>
      <c r="B18" s="77" t="s">
        <v>564</v>
      </c>
      <c r="C18" s="77" t="s">
        <v>6</v>
      </c>
      <c r="D18" s="79">
        <v>5</v>
      </c>
      <c r="E18" s="79">
        <v>107.22</v>
      </c>
      <c r="F18" s="77"/>
      <c r="G18" s="79"/>
      <c r="H18" s="79"/>
      <c r="L18" s="119"/>
    </row>
    <row r="19" spans="1:12" ht="15">
      <c r="A19" s="79">
        <v>15</v>
      </c>
      <c r="B19" s="77" t="s">
        <v>380</v>
      </c>
      <c r="C19" s="77" t="s">
        <v>8</v>
      </c>
      <c r="D19" s="79">
        <v>2</v>
      </c>
      <c r="E19" s="79">
        <v>115</v>
      </c>
      <c r="F19" s="77"/>
      <c r="G19" s="79"/>
      <c r="H19" s="79"/>
      <c r="L19" s="119"/>
    </row>
    <row r="20" spans="1:12" ht="15">
      <c r="A20" s="79">
        <v>16</v>
      </c>
      <c r="B20" s="77" t="s">
        <v>399</v>
      </c>
      <c r="C20" s="77" t="s">
        <v>6</v>
      </c>
      <c r="D20" s="79">
        <v>13</v>
      </c>
      <c r="E20" s="79">
        <v>1242</v>
      </c>
      <c r="F20" s="77"/>
      <c r="G20" s="79"/>
      <c r="H20" s="79"/>
      <c r="L20" s="119"/>
    </row>
    <row r="21" spans="1:12" ht="15">
      <c r="A21" s="79">
        <v>17</v>
      </c>
      <c r="B21" s="77" t="s">
        <v>565</v>
      </c>
      <c r="C21" s="77" t="s">
        <v>9</v>
      </c>
      <c r="D21" s="79">
        <v>2</v>
      </c>
      <c r="E21" s="79">
        <v>206.4</v>
      </c>
      <c r="F21" s="77"/>
      <c r="G21" s="79"/>
      <c r="H21" s="79"/>
      <c r="L21" s="119"/>
    </row>
    <row r="22" spans="1:12" ht="15">
      <c r="A22" s="79">
        <v>18</v>
      </c>
      <c r="B22" s="77" t="s">
        <v>425</v>
      </c>
      <c r="C22" s="77" t="s">
        <v>10</v>
      </c>
      <c r="D22" s="79">
        <v>5</v>
      </c>
      <c r="E22" s="79">
        <v>172</v>
      </c>
      <c r="F22" s="77"/>
      <c r="G22" s="79"/>
      <c r="H22" s="79"/>
      <c r="L22" s="119"/>
    </row>
    <row r="23" spans="1:12" ht="15">
      <c r="A23" s="79">
        <v>19</v>
      </c>
      <c r="B23" s="77" t="s">
        <v>518</v>
      </c>
      <c r="C23" s="77" t="s">
        <v>10</v>
      </c>
      <c r="D23" s="79">
        <v>3</v>
      </c>
      <c r="E23" s="79">
        <v>32.5</v>
      </c>
      <c r="F23" s="77"/>
      <c r="G23" s="79"/>
      <c r="H23" s="79"/>
      <c r="L23" s="119"/>
    </row>
    <row r="24" spans="1:12" ht="15">
      <c r="A24" s="79">
        <v>20</v>
      </c>
      <c r="B24" s="77" t="s">
        <v>791</v>
      </c>
      <c r="C24" s="77" t="s">
        <v>6</v>
      </c>
      <c r="D24" s="79">
        <v>5</v>
      </c>
      <c r="E24" s="79">
        <v>112.7</v>
      </c>
      <c r="F24" s="77"/>
      <c r="G24" s="79"/>
      <c r="H24" s="79"/>
      <c r="L24" s="119"/>
    </row>
    <row r="25" spans="1:12" ht="15">
      <c r="A25" s="79">
        <v>21</v>
      </c>
      <c r="B25" s="77" t="s">
        <v>563</v>
      </c>
      <c r="C25" s="77" t="s">
        <v>10</v>
      </c>
      <c r="D25" s="79">
        <v>4</v>
      </c>
      <c r="E25" s="79">
        <v>446</v>
      </c>
      <c r="F25" s="77"/>
      <c r="G25" s="79"/>
      <c r="H25" s="79"/>
      <c r="L25" s="119"/>
    </row>
    <row r="26" spans="1:12" ht="15">
      <c r="A26" s="79">
        <v>22</v>
      </c>
      <c r="B26" s="77" t="s">
        <v>469</v>
      </c>
      <c r="C26" s="77" t="s">
        <v>10</v>
      </c>
      <c r="D26" s="79">
        <v>3</v>
      </c>
      <c r="E26" s="79">
        <v>181</v>
      </c>
      <c r="F26" s="77"/>
      <c r="G26" s="79"/>
      <c r="H26" s="79"/>
      <c r="L26" s="119"/>
    </row>
    <row r="27" spans="1:12" ht="15">
      <c r="A27" s="79">
        <v>23</v>
      </c>
      <c r="B27" s="77" t="s">
        <v>472</v>
      </c>
      <c r="C27" s="77" t="s">
        <v>8</v>
      </c>
      <c r="D27" s="79">
        <v>36</v>
      </c>
      <c r="E27" s="79">
        <v>1893</v>
      </c>
      <c r="F27" s="77"/>
      <c r="G27" s="79"/>
      <c r="H27" s="79"/>
      <c r="L27" s="119"/>
    </row>
    <row r="28" spans="1:12" ht="15">
      <c r="A28" s="79">
        <v>24</v>
      </c>
      <c r="B28" s="77" t="s">
        <v>504</v>
      </c>
      <c r="C28" s="77" t="s">
        <v>505</v>
      </c>
      <c r="D28" s="79">
        <v>4</v>
      </c>
      <c r="E28" s="79">
        <v>622</v>
      </c>
      <c r="F28" s="77"/>
      <c r="G28" s="79"/>
      <c r="H28" s="79"/>
      <c r="L28" s="119"/>
    </row>
    <row r="29" spans="1:12" ht="15">
      <c r="A29" s="79">
        <v>25</v>
      </c>
      <c r="B29" s="77" t="s">
        <v>530</v>
      </c>
      <c r="C29" s="77" t="s">
        <v>6</v>
      </c>
      <c r="D29" s="79">
        <v>3</v>
      </c>
      <c r="E29" s="79">
        <v>687.1</v>
      </c>
      <c r="F29" s="77"/>
      <c r="G29" s="79"/>
      <c r="H29" s="79"/>
      <c r="L29" s="119"/>
    </row>
    <row r="30" spans="1:12" ht="15">
      <c r="A30" s="79">
        <v>26</v>
      </c>
      <c r="B30" s="77" t="s">
        <v>499</v>
      </c>
      <c r="C30" s="77" t="s">
        <v>6</v>
      </c>
      <c r="D30" s="79">
        <v>7</v>
      </c>
      <c r="E30" s="79">
        <v>262</v>
      </c>
      <c r="F30" s="77"/>
      <c r="G30" s="79"/>
      <c r="H30" s="79"/>
      <c r="L30" s="119"/>
    </row>
    <row r="31" spans="1:12" ht="15">
      <c r="A31" s="79">
        <v>27</v>
      </c>
      <c r="B31" s="77" t="s">
        <v>419</v>
      </c>
      <c r="C31" s="77" t="s">
        <v>6</v>
      </c>
      <c r="D31" s="79">
        <v>9</v>
      </c>
      <c r="E31" s="79">
        <v>398.5</v>
      </c>
      <c r="F31" s="77"/>
      <c r="G31" s="79"/>
      <c r="H31" s="79"/>
      <c r="L31" s="119"/>
    </row>
    <row r="32" spans="1:12" ht="15">
      <c r="A32" s="79">
        <v>28</v>
      </c>
      <c r="B32" s="77" t="s">
        <v>555</v>
      </c>
      <c r="C32" s="77" t="s">
        <v>10</v>
      </c>
      <c r="D32" s="79">
        <v>2</v>
      </c>
      <c r="E32" s="79">
        <v>600</v>
      </c>
      <c r="F32" s="77"/>
      <c r="G32" s="79"/>
      <c r="H32" s="79"/>
      <c r="L32" s="119"/>
    </row>
    <row r="33" spans="1:12" ht="15">
      <c r="A33" s="79">
        <v>29</v>
      </c>
      <c r="B33" s="77" t="s">
        <v>592</v>
      </c>
      <c r="C33" s="77" t="s">
        <v>6</v>
      </c>
      <c r="D33" s="79">
        <v>3</v>
      </c>
      <c r="E33" s="79">
        <v>2.5200000000000005</v>
      </c>
      <c r="F33" s="77"/>
      <c r="G33" s="79"/>
      <c r="H33" s="79"/>
      <c r="L33" s="119"/>
    </row>
    <row r="34" spans="1:12" ht="15">
      <c r="A34" s="79">
        <v>30</v>
      </c>
      <c r="B34" s="77" t="s">
        <v>344</v>
      </c>
      <c r="C34" s="77" t="s">
        <v>6</v>
      </c>
      <c r="D34" s="79">
        <v>1</v>
      </c>
      <c r="E34" s="79">
        <v>100</v>
      </c>
      <c r="F34" s="77"/>
      <c r="G34" s="79"/>
      <c r="H34" s="79"/>
      <c r="L34" s="119"/>
    </row>
    <row r="35" spans="1:12" ht="15">
      <c r="A35" s="79">
        <v>31</v>
      </c>
      <c r="B35" s="77" t="s">
        <v>408</v>
      </c>
      <c r="C35" s="77" t="s">
        <v>409</v>
      </c>
      <c r="D35" s="79">
        <v>2</v>
      </c>
      <c r="E35" s="79">
        <v>310</v>
      </c>
      <c r="F35" s="77"/>
      <c r="G35" s="79"/>
      <c r="H35" s="79"/>
      <c r="L35" s="119"/>
    </row>
    <row r="36" spans="1:12" ht="15">
      <c r="A36" s="79">
        <v>32</v>
      </c>
      <c r="B36" s="77" t="s">
        <v>446</v>
      </c>
      <c r="C36" s="77" t="s">
        <v>447</v>
      </c>
      <c r="D36" s="79">
        <v>1</v>
      </c>
      <c r="E36" s="79">
        <v>5</v>
      </c>
      <c r="F36" s="77"/>
      <c r="G36" s="79"/>
      <c r="H36" s="79"/>
      <c r="L36" s="119"/>
    </row>
    <row r="37" spans="1:12" ht="15">
      <c r="A37" s="79">
        <v>33</v>
      </c>
      <c r="B37" s="77" t="s">
        <v>656</v>
      </c>
      <c r="C37" s="77" t="s">
        <v>10</v>
      </c>
      <c r="D37" s="79">
        <v>2</v>
      </c>
      <c r="E37" s="79">
        <v>601</v>
      </c>
      <c r="F37" s="77"/>
      <c r="G37" s="79"/>
      <c r="H37" s="79"/>
      <c r="L37" s="119"/>
    </row>
    <row r="38" spans="1:12" ht="15">
      <c r="A38" s="79">
        <v>34</v>
      </c>
      <c r="B38" s="77" t="s">
        <v>508</v>
      </c>
      <c r="C38" s="77" t="s">
        <v>10</v>
      </c>
      <c r="D38" s="79">
        <v>3</v>
      </c>
      <c r="E38" s="79">
        <v>20</v>
      </c>
      <c r="F38" s="77"/>
      <c r="G38" s="79"/>
      <c r="H38" s="79"/>
      <c r="L38" s="119"/>
    </row>
    <row r="39" spans="1:12" ht="15">
      <c r="A39" s="79">
        <v>35</v>
      </c>
      <c r="B39" s="77" t="s">
        <v>418</v>
      </c>
      <c r="C39" s="77" t="s">
        <v>6</v>
      </c>
      <c r="D39" s="79">
        <v>1</v>
      </c>
      <c r="E39" s="79">
        <v>14</v>
      </c>
      <c r="F39" s="77"/>
      <c r="G39" s="79"/>
      <c r="H39" s="79"/>
      <c r="L39" s="119"/>
    </row>
    <row r="40" spans="1:12" ht="15">
      <c r="A40" s="79">
        <v>36</v>
      </c>
      <c r="B40" s="77" t="s">
        <v>714</v>
      </c>
      <c r="C40" s="77" t="s">
        <v>5</v>
      </c>
      <c r="D40" s="79">
        <v>1</v>
      </c>
      <c r="E40" s="79">
        <v>15</v>
      </c>
      <c r="F40" s="77"/>
      <c r="G40" s="79"/>
      <c r="H40" s="79"/>
      <c r="L40" s="119"/>
    </row>
    <row r="41" spans="1:12" ht="15">
      <c r="A41" s="79">
        <v>37</v>
      </c>
      <c r="B41" s="77" t="s">
        <v>484</v>
      </c>
      <c r="C41" s="77" t="s">
        <v>10</v>
      </c>
      <c r="D41" s="79">
        <v>23</v>
      </c>
      <c r="E41" s="79">
        <v>830</v>
      </c>
      <c r="F41" s="77"/>
      <c r="G41" s="79"/>
      <c r="H41" s="79"/>
      <c r="L41" s="119"/>
    </row>
    <row r="42" spans="1:12" ht="15">
      <c r="A42" s="79">
        <v>38</v>
      </c>
      <c r="B42" s="77" t="s">
        <v>415</v>
      </c>
      <c r="C42" s="77" t="s">
        <v>8</v>
      </c>
      <c r="D42" s="79">
        <v>16</v>
      </c>
      <c r="E42" s="79">
        <v>725</v>
      </c>
      <c r="F42" s="77"/>
      <c r="G42" s="79"/>
      <c r="H42" s="79"/>
      <c r="L42" s="119"/>
    </row>
    <row r="43" spans="1:12" ht="15">
      <c r="A43" s="79">
        <v>39</v>
      </c>
      <c r="B43" s="77" t="s">
        <v>559</v>
      </c>
      <c r="C43" s="77" t="s">
        <v>7</v>
      </c>
      <c r="D43" s="79">
        <v>15</v>
      </c>
      <c r="E43" s="79">
        <v>216</v>
      </c>
      <c r="F43" s="77"/>
      <c r="G43" s="79"/>
      <c r="H43" s="79"/>
      <c r="L43" s="119"/>
    </row>
    <row r="44" spans="1:12" ht="15">
      <c r="A44" s="79">
        <v>40</v>
      </c>
      <c r="B44" s="77" t="s">
        <v>520</v>
      </c>
      <c r="C44" s="77" t="s">
        <v>7</v>
      </c>
      <c r="D44" s="79">
        <v>8</v>
      </c>
      <c r="E44" s="79">
        <v>120</v>
      </c>
      <c r="F44" s="77"/>
      <c r="G44" s="79"/>
      <c r="H44" s="79"/>
      <c r="L44" s="119"/>
    </row>
    <row r="45" spans="1:12" ht="15">
      <c r="A45" s="79">
        <v>41</v>
      </c>
      <c r="B45" s="77" t="s">
        <v>424</v>
      </c>
      <c r="C45" s="77" t="s">
        <v>7</v>
      </c>
      <c r="D45" s="79">
        <v>3</v>
      </c>
      <c r="E45" s="79">
        <v>45</v>
      </c>
      <c r="F45" s="77"/>
      <c r="G45" s="79"/>
      <c r="H45" s="79"/>
      <c r="L45" s="119"/>
    </row>
    <row r="46" spans="1:12" ht="15">
      <c r="A46" s="79">
        <v>42</v>
      </c>
      <c r="B46" s="77" t="s">
        <v>404</v>
      </c>
      <c r="C46" s="77" t="s">
        <v>7</v>
      </c>
      <c r="D46" s="79">
        <v>6</v>
      </c>
      <c r="E46" s="79">
        <v>90</v>
      </c>
      <c r="F46" s="77"/>
      <c r="G46" s="79"/>
      <c r="H46" s="79"/>
      <c r="L46" s="119"/>
    </row>
    <row r="47" spans="1:12" ht="15">
      <c r="A47" s="79">
        <v>43</v>
      </c>
      <c r="B47" s="77" t="s">
        <v>562</v>
      </c>
      <c r="C47" s="77" t="s">
        <v>7</v>
      </c>
      <c r="D47" s="79">
        <v>39</v>
      </c>
      <c r="E47" s="79">
        <v>599</v>
      </c>
      <c r="F47" s="77"/>
      <c r="G47" s="79"/>
      <c r="H47" s="79"/>
      <c r="L47" s="119"/>
    </row>
    <row r="48" spans="1:12" ht="15">
      <c r="A48" s="79">
        <v>44</v>
      </c>
      <c r="B48" s="77" t="s">
        <v>412</v>
      </c>
      <c r="C48" s="77" t="s">
        <v>7</v>
      </c>
      <c r="D48" s="79">
        <v>10</v>
      </c>
      <c r="E48" s="79">
        <v>145</v>
      </c>
      <c r="F48" s="77"/>
      <c r="G48" s="79"/>
      <c r="H48" s="79"/>
      <c r="L48" s="119"/>
    </row>
    <row r="49" spans="1:12" ht="15">
      <c r="A49" s="79">
        <v>45</v>
      </c>
      <c r="B49" s="77" t="s">
        <v>550</v>
      </c>
      <c r="C49" s="77" t="s">
        <v>6</v>
      </c>
      <c r="D49" s="79">
        <v>1</v>
      </c>
      <c r="E49" s="79">
        <v>200</v>
      </c>
      <c r="F49" s="77"/>
      <c r="G49" s="79"/>
      <c r="H49" s="79"/>
      <c r="L49" s="119"/>
    </row>
    <row r="50" spans="1:12" ht="15">
      <c r="A50" s="79">
        <v>46</v>
      </c>
      <c r="B50" s="77" t="s">
        <v>511</v>
      </c>
      <c r="C50" s="77" t="s">
        <v>6</v>
      </c>
      <c r="D50" s="79">
        <v>32</v>
      </c>
      <c r="E50" s="79">
        <v>1003</v>
      </c>
      <c r="F50" s="77"/>
      <c r="G50" s="79"/>
      <c r="H50" s="79"/>
      <c r="L50" s="119"/>
    </row>
    <row r="51" spans="1:12" ht="15">
      <c r="A51" s="79">
        <v>47</v>
      </c>
      <c r="B51" s="77" t="s">
        <v>466</v>
      </c>
      <c r="C51" s="77" t="s">
        <v>8</v>
      </c>
      <c r="D51" s="79">
        <v>1</v>
      </c>
      <c r="E51" s="79">
        <v>10</v>
      </c>
      <c r="F51" s="77"/>
      <c r="G51" s="79"/>
      <c r="H51" s="79"/>
      <c r="L51" s="119"/>
    </row>
    <row r="52" spans="1:12" ht="15">
      <c r="A52" s="79">
        <v>48</v>
      </c>
      <c r="B52" s="77" t="s">
        <v>545</v>
      </c>
      <c r="C52" s="77" t="s">
        <v>7</v>
      </c>
      <c r="D52" s="79">
        <v>1</v>
      </c>
      <c r="E52" s="79">
        <v>15</v>
      </c>
      <c r="F52" s="77"/>
      <c r="G52" s="79"/>
      <c r="H52" s="79"/>
      <c r="L52" s="119"/>
    </row>
    <row r="53" spans="1:12" ht="15">
      <c r="A53" s="79">
        <v>49</v>
      </c>
      <c r="B53" s="77" t="s">
        <v>527</v>
      </c>
      <c r="C53" s="77" t="s">
        <v>7</v>
      </c>
      <c r="D53" s="79">
        <v>1</v>
      </c>
      <c r="E53" s="79">
        <v>15</v>
      </c>
      <c r="F53" s="77"/>
      <c r="G53" s="79"/>
      <c r="H53" s="79"/>
      <c r="L53" s="119"/>
    </row>
    <row r="54" spans="1:12" ht="15">
      <c r="A54" s="79">
        <v>50</v>
      </c>
      <c r="B54" s="77" t="s">
        <v>333</v>
      </c>
      <c r="C54" s="77" t="s">
        <v>7</v>
      </c>
      <c r="D54" s="79">
        <v>1</v>
      </c>
      <c r="E54" s="79">
        <v>40</v>
      </c>
      <c r="F54" s="77"/>
      <c r="G54" s="79"/>
      <c r="H54" s="79"/>
      <c r="L54" s="119"/>
    </row>
    <row r="55" spans="1:12" ht="15">
      <c r="A55" s="79">
        <v>51</v>
      </c>
      <c r="B55" s="77" t="s">
        <v>485</v>
      </c>
      <c r="C55" s="77" t="s">
        <v>7</v>
      </c>
      <c r="D55" s="79">
        <v>1</v>
      </c>
      <c r="E55" s="79">
        <v>15</v>
      </c>
      <c r="F55" s="77"/>
      <c r="G55" s="79"/>
      <c r="H55" s="79"/>
      <c r="L55" s="119"/>
    </row>
    <row r="56" spans="1:12" ht="15">
      <c r="A56" s="79">
        <v>52</v>
      </c>
      <c r="B56" s="77" t="s">
        <v>391</v>
      </c>
      <c r="C56" s="77" t="s">
        <v>9</v>
      </c>
      <c r="D56" s="79">
        <v>4</v>
      </c>
      <c r="E56" s="79">
        <v>41</v>
      </c>
      <c r="F56" s="77"/>
      <c r="G56" s="79"/>
      <c r="H56" s="79"/>
      <c r="L56" s="119"/>
    </row>
    <row r="57" spans="1:12" ht="15">
      <c r="A57" s="79">
        <v>53</v>
      </c>
      <c r="B57" s="77" t="s">
        <v>388</v>
      </c>
      <c r="C57" s="77" t="s">
        <v>7</v>
      </c>
      <c r="D57" s="79">
        <v>5</v>
      </c>
      <c r="E57" s="79">
        <v>65</v>
      </c>
      <c r="F57" s="77"/>
      <c r="G57" s="79"/>
      <c r="H57" s="79"/>
      <c r="L57" s="119"/>
    </row>
    <row r="58" spans="1:12" ht="15">
      <c r="A58" s="79">
        <v>54</v>
      </c>
      <c r="B58" s="77" t="s">
        <v>458</v>
      </c>
      <c r="C58" s="77" t="s">
        <v>7</v>
      </c>
      <c r="D58" s="79">
        <v>3</v>
      </c>
      <c r="E58" s="79">
        <v>45</v>
      </c>
      <c r="F58" s="77"/>
      <c r="G58" s="79"/>
      <c r="H58" s="79"/>
      <c r="L58" s="119"/>
    </row>
    <row r="59" spans="1:12" ht="15">
      <c r="A59" s="79">
        <v>55</v>
      </c>
      <c r="B59" s="77" t="s">
        <v>560</v>
      </c>
      <c r="C59" s="77" t="s">
        <v>5</v>
      </c>
      <c r="D59" s="79">
        <v>4</v>
      </c>
      <c r="E59" s="79">
        <v>105</v>
      </c>
      <c r="F59" s="77"/>
      <c r="G59" s="79"/>
      <c r="H59" s="79"/>
      <c r="L59" s="119"/>
    </row>
    <row r="60" spans="1:12" ht="15">
      <c r="A60" s="79">
        <v>56</v>
      </c>
      <c r="B60" s="77" t="s">
        <v>450</v>
      </c>
      <c r="C60" s="77" t="s">
        <v>7</v>
      </c>
      <c r="D60" s="79">
        <v>15</v>
      </c>
      <c r="E60" s="79">
        <v>225</v>
      </c>
      <c r="F60" s="77"/>
      <c r="G60" s="79"/>
      <c r="H60" s="79"/>
      <c r="L60" s="119"/>
    </row>
    <row r="61" spans="1:12" ht="15">
      <c r="A61" s="79">
        <v>57</v>
      </c>
      <c r="B61" s="77" t="s">
        <v>483</v>
      </c>
      <c r="C61" s="77" t="s">
        <v>5</v>
      </c>
      <c r="D61" s="79">
        <v>7</v>
      </c>
      <c r="E61" s="79">
        <v>190</v>
      </c>
      <c r="F61" s="77"/>
      <c r="G61" s="79"/>
      <c r="H61" s="79"/>
      <c r="L61" s="119"/>
    </row>
    <row r="62" spans="1:12" ht="15">
      <c r="A62" s="79">
        <v>58</v>
      </c>
      <c r="B62" s="77" t="s">
        <v>429</v>
      </c>
      <c r="C62" s="77" t="s">
        <v>7</v>
      </c>
      <c r="D62" s="79">
        <v>18</v>
      </c>
      <c r="E62" s="79">
        <v>265</v>
      </c>
      <c r="F62" s="77"/>
      <c r="G62" s="79"/>
      <c r="H62" s="79"/>
      <c r="L62" s="119"/>
    </row>
    <row r="63" spans="1:12" ht="15">
      <c r="A63" s="79">
        <v>59</v>
      </c>
      <c r="B63" s="77" t="s">
        <v>513</v>
      </c>
      <c r="C63" s="77" t="s">
        <v>7</v>
      </c>
      <c r="D63" s="79">
        <v>1</v>
      </c>
      <c r="E63" s="79">
        <v>8</v>
      </c>
      <c r="F63" s="77"/>
      <c r="G63" s="79"/>
      <c r="H63" s="79"/>
      <c r="L63" s="119"/>
    </row>
    <row r="64" spans="1:12" ht="15">
      <c r="A64" s="79">
        <v>60</v>
      </c>
      <c r="B64" s="77" t="s">
        <v>342</v>
      </c>
      <c r="C64" s="77" t="s">
        <v>11</v>
      </c>
      <c r="D64" s="79">
        <v>7</v>
      </c>
      <c r="E64" s="79">
        <v>105</v>
      </c>
      <c r="F64" s="77"/>
      <c r="G64" s="79"/>
      <c r="H64" s="79"/>
      <c r="L64" s="119"/>
    </row>
    <row r="65" spans="1:12" ht="15">
      <c r="A65" s="79">
        <v>61</v>
      </c>
      <c r="B65" s="77" t="s">
        <v>382</v>
      </c>
      <c r="C65" s="77" t="s">
        <v>6</v>
      </c>
      <c r="D65" s="79">
        <v>3</v>
      </c>
      <c r="E65" s="79">
        <v>45</v>
      </c>
      <c r="F65" s="77"/>
      <c r="G65" s="79"/>
      <c r="H65" s="79"/>
      <c r="L65" s="119"/>
    </row>
    <row r="66" spans="1:12" ht="15">
      <c r="A66" s="79">
        <v>62</v>
      </c>
      <c r="B66" s="77" t="s">
        <v>760</v>
      </c>
      <c r="C66" s="77" t="s">
        <v>6</v>
      </c>
      <c r="D66" s="79">
        <v>1</v>
      </c>
      <c r="E66" s="79">
        <v>246.7</v>
      </c>
      <c r="F66" s="77"/>
      <c r="G66" s="79"/>
      <c r="H66" s="79"/>
      <c r="L66" s="119"/>
    </row>
    <row r="67" spans="1:12" ht="15">
      <c r="A67" s="79">
        <v>63</v>
      </c>
      <c r="B67" s="77" t="s">
        <v>577</v>
      </c>
      <c r="C67" s="77" t="s">
        <v>8</v>
      </c>
      <c r="D67" s="79">
        <v>3</v>
      </c>
      <c r="E67" s="79">
        <v>45</v>
      </c>
      <c r="F67" s="77"/>
      <c r="G67" s="79"/>
      <c r="H67" s="79"/>
      <c r="L67" s="119"/>
    </row>
    <row r="68" spans="1:12" ht="15">
      <c r="A68" s="79">
        <v>64</v>
      </c>
      <c r="B68" s="77" t="s">
        <v>551</v>
      </c>
      <c r="C68" s="77" t="s">
        <v>7</v>
      </c>
      <c r="D68" s="79">
        <v>1</v>
      </c>
      <c r="E68" s="79">
        <v>6.5</v>
      </c>
      <c r="F68" s="77"/>
      <c r="G68" s="79"/>
      <c r="H68" s="79"/>
      <c r="L68" s="119"/>
    </row>
    <row r="69" spans="1:12" ht="15">
      <c r="A69" s="79">
        <v>65</v>
      </c>
      <c r="B69" s="77" t="s">
        <v>743</v>
      </c>
      <c r="C69" s="77" t="s">
        <v>7</v>
      </c>
      <c r="D69" s="79">
        <v>1</v>
      </c>
      <c r="E69" s="79">
        <v>10</v>
      </c>
      <c r="F69" s="77"/>
      <c r="G69" s="79"/>
      <c r="H69" s="79"/>
      <c r="L69" s="119"/>
    </row>
    <row r="70" spans="1:12" ht="15">
      <c r="A70" s="79">
        <v>66</v>
      </c>
      <c r="B70" s="77" t="s">
        <v>594</v>
      </c>
      <c r="C70" s="77" t="s">
        <v>8</v>
      </c>
      <c r="D70" s="79">
        <v>3</v>
      </c>
      <c r="E70" s="79">
        <v>19.1</v>
      </c>
      <c r="F70" s="77"/>
      <c r="G70" s="79"/>
      <c r="H70" s="79"/>
      <c r="L70" s="119"/>
    </row>
    <row r="71" spans="1:12" ht="15">
      <c r="A71" s="79">
        <v>67</v>
      </c>
      <c r="B71" s="77" t="s">
        <v>765</v>
      </c>
      <c r="C71" s="77" t="s">
        <v>7</v>
      </c>
      <c r="D71" s="79">
        <v>1</v>
      </c>
      <c r="E71" s="79">
        <v>8.5</v>
      </c>
      <c r="F71" s="77"/>
      <c r="G71" s="79"/>
      <c r="H71" s="79"/>
      <c r="L71" s="119"/>
    </row>
    <row r="72" spans="1:12" ht="15">
      <c r="A72" s="79">
        <v>68</v>
      </c>
      <c r="B72" s="77" t="s">
        <v>529</v>
      </c>
      <c r="C72" s="77" t="s">
        <v>8</v>
      </c>
      <c r="D72" s="79">
        <v>2</v>
      </c>
      <c r="E72" s="79">
        <v>10</v>
      </c>
      <c r="F72" s="77"/>
      <c r="G72" s="79"/>
      <c r="H72" s="79"/>
      <c r="L72" s="119"/>
    </row>
    <row r="73" spans="1:12" ht="15">
      <c r="A73" s="79">
        <v>69</v>
      </c>
      <c r="B73" s="77" t="s">
        <v>522</v>
      </c>
      <c r="C73" s="77" t="s">
        <v>7</v>
      </c>
      <c r="D73" s="79">
        <v>4</v>
      </c>
      <c r="E73" s="79">
        <v>9.5</v>
      </c>
      <c r="F73" s="77"/>
      <c r="G73" s="79"/>
      <c r="H73" s="79"/>
      <c r="L73" s="119"/>
    </row>
    <row r="74" spans="1:12" ht="15">
      <c r="A74" s="79">
        <v>70</v>
      </c>
      <c r="B74" s="77" t="s">
        <v>658</v>
      </c>
      <c r="C74" s="77" t="s">
        <v>7</v>
      </c>
      <c r="D74" s="79">
        <v>1</v>
      </c>
      <c r="E74" s="79">
        <v>9</v>
      </c>
      <c r="F74" s="77"/>
      <c r="G74" s="79"/>
      <c r="H74" s="79"/>
      <c r="L74" s="119"/>
    </row>
    <row r="75" spans="1:12" ht="15">
      <c r="A75" s="79">
        <v>71</v>
      </c>
      <c r="B75" s="77" t="s">
        <v>796</v>
      </c>
      <c r="C75" s="77" t="s">
        <v>7</v>
      </c>
      <c r="D75" s="79">
        <v>1</v>
      </c>
      <c r="E75" s="79">
        <v>5</v>
      </c>
      <c r="F75" s="77"/>
      <c r="G75" s="79"/>
      <c r="H75" s="79"/>
      <c r="L75" s="119"/>
    </row>
    <row r="76" spans="1:12" ht="15">
      <c r="A76" s="79">
        <v>72</v>
      </c>
      <c r="B76" s="77" t="s">
        <v>792</v>
      </c>
      <c r="C76" s="77" t="s">
        <v>5</v>
      </c>
      <c r="D76" s="79">
        <v>1</v>
      </c>
      <c r="E76" s="79">
        <v>1</v>
      </c>
      <c r="F76" s="77"/>
      <c r="G76" s="79"/>
      <c r="H76" s="79"/>
      <c r="L76" s="119"/>
    </row>
    <row r="77" spans="1:12" ht="15">
      <c r="A77" s="79">
        <v>73</v>
      </c>
      <c r="B77" s="77" t="s">
        <v>437</v>
      </c>
      <c r="C77" s="77" t="s">
        <v>7</v>
      </c>
      <c r="D77" s="79">
        <v>1</v>
      </c>
      <c r="E77" s="79">
        <v>15</v>
      </c>
      <c r="F77" s="77"/>
      <c r="G77" s="79"/>
      <c r="H77" s="79"/>
      <c r="L77" s="119"/>
    </row>
    <row r="78" spans="1:12" ht="15">
      <c r="A78" s="79">
        <v>74</v>
      </c>
      <c r="B78" s="77" t="s">
        <v>397</v>
      </c>
      <c r="C78" s="77" t="s">
        <v>7</v>
      </c>
      <c r="D78" s="79">
        <v>1</v>
      </c>
      <c r="E78" s="79">
        <v>7.5</v>
      </c>
      <c r="F78" s="77"/>
      <c r="G78" s="79"/>
      <c r="H78" s="79"/>
      <c r="L78" s="119"/>
    </row>
    <row r="79" spans="1:12" ht="15">
      <c r="A79" s="79">
        <v>75</v>
      </c>
      <c r="B79" s="77" t="s">
        <v>479</v>
      </c>
      <c r="C79" s="77" t="s">
        <v>7</v>
      </c>
      <c r="D79" s="79">
        <v>12</v>
      </c>
      <c r="E79" s="79">
        <v>90</v>
      </c>
      <c r="F79" s="77"/>
      <c r="G79" s="79"/>
      <c r="H79" s="79"/>
      <c r="L79" s="119"/>
    </row>
    <row r="80" spans="1:12" ht="15">
      <c r="A80" s="79">
        <v>76</v>
      </c>
      <c r="B80" s="77" t="s">
        <v>478</v>
      </c>
      <c r="C80" s="77" t="s">
        <v>10</v>
      </c>
      <c r="D80" s="79">
        <v>5</v>
      </c>
      <c r="E80" s="79">
        <v>30</v>
      </c>
      <c r="F80" s="77"/>
      <c r="G80" s="79"/>
      <c r="H80" s="79"/>
      <c r="L80" s="119"/>
    </row>
    <row r="81" spans="1:12" ht="15">
      <c r="A81" s="79">
        <v>77</v>
      </c>
      <c r="B81" s="77" t="s">
        <v>506</v>
      </c>
      <c r="C81" s="77" t="s">
        <v>6</v>
      </c>
      <c r="D81" s="79">
        <v>7</v>
      </c>
      <c r="E81" s="79">
        <v>132.5</v>
      </c>
      <c r="F81" s="77"/>
      <c r="G81" s="79"/>
      <c r="H81" s="79"/>
      <c r="L81" s="119"/>
    </row>
    <row r="82" spans="1:12" ht="15">
      <c r="A82" s="79">
        <v>78</v>
      </c>
      <c r="B82" s="77" t="s">
        <v>400</v>
      </c>
      <c r="C82" s="77" t="s">
        <v>6</v>
      </c>
      <c r="D82" s="79">
        <v>5</v>
      </c>
      <c r="E82" s="79">
        <v>127.1</v>
      </c>
      <c r="F82" s="77"/>
      <c r="G82" s="79"/>
      <c r="H82" s="79"/>
      <c r="L82" s="119"/>
    </row>
    <row r="83" spans="1:12" ht="15">
      <c r="A83" s="79">
        <v>79</v>
      </c>
      <c r="B83" s="77" t="s">
        <v>570</v>
      </c>
      <c r="C83" s="77" t="s">
        <v>6</v>
      </c>
      <c r="D83" s="79">
        <v>1</v>
      </c>
      <c r="E83" s="79">
        <v>3</v>
      </c>
      <c r="F83" s="77"/>
      <c r="G83" s="79"/>
      <c r="H83" s="79"/>
      <c r="L83" s="119"/>
    </row>
    <row r="84" spans="1:12" ht="15">
      <c r="A84" s="79">
        <v>80</v>
      </c>
      <c r="B84" s="77" t="s">
        <v>717</v>
      </c>
      <c r="C84" s="77" t="s">
        <v>7</v>
      </c>
      <c r="D84" s="79">
        <v>1</v>
      </c>
      <c r="E84" s="79">
        <v>5</v>
      </c>
      <c r="F84" s="77"/>
      <c r="G84" s="79"/>
      <c r="H84" s="79"/>
      <c r="L84" s="119"/>
    </row>
    <row r="85" spans="1:12" ht="15">
      <c r="A85" s="79">
        <v>81</v>
      </c>
      <c r="B85" s="77" t="s">
        <v>414</v>
      </c>
      <c r="C85" s="77" t="s">
        <v>7</v>
      </c>
      <c r="D85" s="79">
        <v>1</v>
      </c>
      <c r="E85" s="79">
        <v>3</v>
      </c>
      <c r="F85" s="77"/>
      <c r="G85" s="79"/>
      <c r="H85" s="79"/>
      <c r="L85" s="119"/>
    </row>
    <row r="86" spans="1:12" ht="15">
      <c r="A86" s="79">
        <v>82</v>
      </c>
      <c r="B86" s="77" t="s">
        <v>663</v>
      </c>
      <c r="C86" s="77" t="s">
        <v>7</v>
      </c>
      <c r="D86" s="79">
        <v>6</v>
      </c>
      <c r="E86" s="79">
        <v>556</v>
      </c>
      <c r="F86" s="77"/>
      <c r="G86" s="79"/>
      <c r="H86" s="79"/>
      <c r="L86" s="119"/>
    </row>
    <row r="87" spans="1:12" ht="15">
      <c r="A87" s="79">
        <v>83</v>
      </c>
      <c r="B87" s="77" t="s">
        <v>664</v>
      </c>
      <c r="C87" s="77" t="s">
        <v>7</v>
      </c>
      <c r="D87" s="79">
        <v>1</v>
      </c>
      <c r="E87" s="79">
        <v>5</v>
      </c>
      <c r="F87" s="77"/>
      <c r="G87" s="79"/>
      <c r="H87" s="79"/>
      <c r="L87" s="119"/>
    </row>
    <row r="88" spans="1:12" ht="15">
      <c r="A88" s="79">
        <v>84</v>
      </c>
      <c r="B88" s="77" t="s">
        <v>718</v>
      </c>
      <c r="C88" s="77" t="s">
        <v>7</v>
      </c>
      <c r="D88" s="79">
        <v>1</v>
      </c>
      <c r="E88" s="79">
        <v>3</v>
      </c>
      <c r="F88" s="77"/>
      <c r="G88" s="79"/>
      <c r="H88" s="79"/>
      <c r="L88" s="119"/>
    </row>
    <row r="89" spans="1:12" ht="15">
      <c r="A89" s="79">
        <v>85</v>
      </c>
      <c r="B89" s="77" t="s">
        <v>476</v>
      </c>
      <c r="C89" s="77" t="s">
        <v>9</v>
      </c>
      <c r="D89" s="79">
        <v>13</v>
      </c>
      <c r="E89" s="79">
        <v>82</v>
      </c>
      <c r="F89" s="77"/>
      <c r="G89" s="79"/>
      <c r="H89" s="79"/>
      <c r="L89" s="119"/>
    </row>
    <row r="90" spans="1:12" ht="15">
      <c r="A90" s="79">
        <v>86</v>
      </c>
      <c r="B90" s="77" t="s">
        <v>351</v>
      </c>
      <c r="C90" s="77" t="s">
        <v>5</v>
      </c>
      <c r="D90" s="79">
        <v>1</v>
      </c>
      <c r="E90" s="79">
        <v>7</v>
      </c>
      <c r="F90" s="77"/>
      <c r="G90" s="79"/>
      <c r="H90" s="79"/>
      <c r="L90" s="119"/>
    </row>
    <row r="91" spans="1:12" ht="15">
      <c r="A91" s="79">
        <v>87</v>
      </c>
      <c r="B91" s="77" t="s">
        <v>700</v>
      </c>
      <c r="C91" s="77" t="s">
        <v>7</v>
      </c>
      <c r="D91" s="79">
        <v>1</v>
      </c>
      <c r="E91" s="79">
        <v>15</v>
      </c>
      <c r="F91" s="77"/>
      <c r="G91" s="79"/>
      <c r="H91" s="79"/>
      <c r="L91" s="119"/>
    </row>
    <row r="92" spans="1:12" ht="15">
      <c r="A92" s="79">
        <v>88</v>
      </c>
      <c r="B92" s="77" t="s">
        <v>403</v>
      </c>
      <c r="C92" s="77" t="s">
        <v>8</v>
      </c>
      <c r="D92" s="79">
        <v>9</v>
      </c>
      <c r="E92" s="79">
        <v>92</v>
      </c>
      <c r="F92" s="77"/>
      <c r="G92" s="79"/>
      <c r="H92" s="79"/>
      <c r="L92" s="119"/>
    </row>
    <row r="93" spans="1:12" ht="15">
      <c r="A93" s="79">
        <v>89</v>
      </c>
      <c r="B93" s="77" t="s">
        <v>596</v>
      </c>
      <c r="C93" s="77" t="s">
        <v>7</v>
      </c>
      <c r="D93" s="79">
        <v>1</v>
      </c>
      <c r="E93" s="79">
        <v>16</v>
      </c>
      <c r="F93" s="77"/>
      <c r="G93" s="79"/>
      <c r="H93" s="79"/>
      <c r="L93" s="119"/>
    </row>
    <row r="94" spans="1:12" ht="15">
      <c r="A94" s="79">
        <v>90</v>
      </c>
      <c r="B94" s="77" t="s">
        <v>523</v>
      </c>
      <c r="C94" s="77" t="s">
        <v>7</v>
      </c>
      <c r="D94" s="79">
        <v>1</v>
      </c>
      <c r="E94" s="79">
        <v>750</v>
      </c>
      <c r="F94" s="77"/>
      <c r="G94" s="79"/>
      <c r="H94" s="79"/>
      <c r="L94" s="119"/>
    </row>
    <row r="95" spans="1:12" ht="15">
      <c r="A95" s="79">
        <v>91</v>
      </c>
      <c r="B95" s="77" t="s">
        <v>598</v>
      </c>
      <c r="C95" s="77" t="s">
        <v>7</v>
      </c>
      <c r="D95" s="79">
        <v>1</v>
      </c>
      <c r="E95" s="79">
        <v>4</v>
      </c>
      <c r="F95" s="77"/>
      <c r="G95" s="79"/>
      <c r="H95" s="79"/>
      <c r="L95" s="119"/>
    </row>
    <row r="96" spans="1:12" ht="15">
      <c r="A96" s="79">
        <v>92</v>
      </c>
      <c r="B96" s="77" t="s">
        <v>473</v>
      </c>
      <c r="C96" s="77" t="s">
        <v>8</v>
      </c>
      <c r="D96" s="79">
        <v>3</v>
      </c>
      <c r="E96" s="79">
        <v>47</v>
      </c>
      <c r="F96" s="77"/>
      <c r="G96" s="79"/>
      <c r="H96" s="79"/>
      <c r="L96" s="119"/>
    </row>
    <row r="97" spans="1:12" ht="15">
      <c r="A97" s="79">
        <v>93</v>
      </c>
      <c r="B97" s="77" t="s">
        <v>491</v>
      </c>
      <c r="C97" s="77" t="s">
        <v>7</v>
      </c>
      <c r="D97" s="79">
        <v>7</v>
      </c>
      <c r="E97" s="79">
        <v>11.5</v>
      </c>
      <c r="F97" s="77"/>
      <c r="G97" s="79"/>
      <c r="H97" s="79"/>
      <c r="L97" s="119"/>
    </row>
    <row r="98" spans="1:12" ht="15">
      <c r="A98" s="79">
        <v>94</v>
      </c>
      <c r="B98" s="77" t="s">
        <v>652</v>
      </c>
      <c r="C98" s="77" t="s">
        <v>7</v>
      </c>
      <c r="D98" s="79">
        <v>2</v>
      </c>
      <c r="E98" s="79">
        <v>20</v>
      </c>
      <c r="F98" s="77"/>
      <c r="G98" s="79"/>
      <c r="H98" s="79"/>
      <c r="L98" s="119"/>
    </row>
    <row r="99" spans="1:12" ht="15">
      <c r="A99" s="79">
        <v>95</v>
      </c>
      <c r="B99" s="77" t="s">
        <v>600</v>
      </c>
      <c r="C99" s="77" t="s">
        <v>8</v>
      </c>
      <c r="D99" s="79">
        <v>5</v>
      </c>
      <c r="E99" s="79">
        <v>218.85</v>
      </c>
      <c r="F99" s="77"/>
      <c r="G99" s="79"/>
      <c r="H99" s="79"/>
      <c r="L99" s="119"/>
    </row>
    <row r="100" spans="1:12" ht="15">
      <c r="A100" s="79">
        <v>96</v>
      </c>
      <c r="B100" s="77" t="s">
        <v>567</v>
      </c>
      <c r="C100" s="77" t="s">
        <v>7</v>
      </c>
      <c r="D100" s="79">
        <v>2</v>
      </c>
      <c r="E100" s="79">
        <v>12</v>
      </c>
      <c r="F100" s="77"/>
      <c r="G100" s="79"/>
      <c r="H100" s="79"/>
      <c r="L100" s="119"/>
    </row>
    <row r="101" spans="1:12" ht="15">
      <c r="A101" s="79">
        <v>97</v>
      </c>
      <c r="B101" s="77" t="s">
        <v>536</v>
      </c>
      <c r="C101" s="77" t="s">
        <v>8</v>
      </c>
      <c r="D101" s="79">
        <v>3</v>
      </c>
      <c r="E101" s="79">
        <v>25</v>
      </c>
      <c r="F101" s="77"/>
      <c r="G101" s="79"/>
      <c r="H101" s="79"/>
      <c r="L101" s="119"/>
    </row>
    <row r="102" spans="1:12" ht="15">
      <c r="A102" s="79">
        <v>98</v>
      </c>
      <c r="B102" s="77" t="s">
        <v>719</v>
      </c>
      <c r="C102" s="77" t="s">
        <v>7</v>
      </c>
      <c r="D102" s="79">
        <v>2</v>
      </c>
      <c r="E102" s="79">
        <v>10</v>
      </c>
      <c r="F102" s="77"/>
      <c r="G102" s="79"/>
      <c r="H102" s="79"/>
      <c r="L102" s="119"/>
    </row>
    <row r="103" spans="1:12" ht="15">
      <c r="A103" s="79">
        <v>99</v>
      </c>
      <c r="B103" s="77" t="s">
        <v>528</v>
      </c>
      <c r="C103" s="77" t="s">
        <v>6</v>
      </c>
      <c r="D103" s="79">
        <v>3</v>
      </c>
      <c r="E103" s="79">
        <v>11</v>
      </c>
      <c r="F103" s="77"/>
      <c r="G103" s="79"/>
      <c r="H103" s="79"/>
      <c r="L103" s="119"/>
    </row>
    <row r="104" spans="1:12" ht="15">
      <c r="A104" s="79">
        <v>100</v>
      </c>
      <c r="B104" s="77" t="s">
        <v>549</v>
      </c>
      <c r="C104" s="77" t="s">
        <v>6</v>
      </c>
      <c r="D104" s="79">
        <v>3</v>
      </c>
      <c r="E104" s="79">
        <v>1630</v>
      </c>
      <c r="F104" s="77"/>
      <c r="G104" s="79"/>
      <c r="H104" s="79"/>
      <c r="L104" s="119"/>
    </row>
    <row r="105" spans="1:12" ht="15">
      <c r="A105" s="79">
        <v>101</v>
      </c>
      <c r="B105" s="77" t="s">
        <v>430</v>
      </c>
      <c r="C105" s="77" t="s">
        <v>7</v>
      </c>
      <c r="D105" s="79">
        <v>1</v>
      </c>
      <c r="E105" s="79">
        <v>6</v>
      </c>
      <c r="F105" s="77"/>
      <c r="G105" s="79"/>
      <c r="H105" s="79"/>
      <c r="L105" s="119"/>
    </row>
    <row r="106" spans="1:12" ht="15">
      <c r="A106" s="79">
        <v>102</v>
      </c>
      <c r="B106" s="77" t="s">
        <v>540</v>
      </c>
      <c r="C106" s="77" t="s">
        <v>7</v>
      </c>
      <c r="D106" s="79">
        <v>1</v>
      </c>
      <c r="E106" s="79">
        <v>10</v>
      </c>
      <c r="F106" s="77"/>
      <c r="G106" s="79"/>
      <c r="H106" s="79"/>
      <c r="L106" s="119"/>
    </row>
    <row r="107" spans="1:12" ht="15">
      <c r="A107" s="79">
        <v>103</v>
      </c>
      <c r="B107" s="77" t="s">
        <v>494</v>
      </c>
      <c r="C107" s="77" t="s">
        <v>7</v>
      </c>
      <c r="D107" s="79">
        <v>3</v>
      </c>
      <c r="E107" s="79">
        <v>45</v>
      </c>
      <c r="F107" s="77"/>
      <c r="G107" s="79"/>
      <c r="H107" s="79"/>
      <c r="L107" s="119"/>
    </row>
    <row r="108" spans="1:12" ht="15">
      <c r="A108" s="79">
        <v>104</v>
      </c>
      <c r="B108" s="77" t="s">
        <v>569</v>
      </c>
      <c r="C108" s="77" t="s">
        <v>7</v>
      </c>
      <c r="D108" s="79">
        <v>1</v>
      </c>
      <c r="E108" s="79">
        <v>9</v>
      </c>
      <c r="F108" s="77"/>
      <c r="G108" s="79"/>
      <c r="H108" s="79"/>
      <c r="L108" s="119"/>
    </row>
    <row r="109" spans="1:12" ht="15">
      <c r="A109" s="79">
        <v>105</v>
      </c>
      <c r="B109" s="77" t="s">
        <v>498</v>
      </c>
      <c r="C109" s="77" t="s">
        <v>7</v>
      </c>
      <c r="D109" s="79">
        <v>1</v>
      </c>
      <c r="E109" s="79">
        <v>15</v>
      </c>
      <c r="F109" s="77"/>
      <c r="G109" s="79"/>
      <c r="H109" s="79"/>
      <c r="L109" s="119"/>
    </row>
    <row r="110" spans="1:12" ht="15">
      <c r="A110" s="79">
        <v>106</v>
      </c>
      <c r="B110" s="77" t="s">
        <v>390</v>
      </c>
      <c r="C110" s="77" t="s">
        <v>7</v>
      </c>
      <c r="D110" s="79">
        <v>1</v>
      </c>
      <c r="E110" s="79">
        <v>5</v>
      </c>
      <c r="F110" s="77"/>
      <c r="G110" s="79"/>
      <c r="H110" s="79"/>
      <c r="L110" s="119"/>
    </row>
    <row r="111" spans="1:12" ht="15">
      <c r="A111" s="79">
        <v>107</v>
      </c>
      <c r="B111" s="77" t="s">
        <v>475</v>
      </c>
      <c r="C111" s="77" t="s">
        <v>7</v>
      </c>
      <c r="D111" s="79">
        <v>1</v>
      </c>
      <c r="E111" s="79">
        <v>3</v>
      </c>
      <c r="F111" s="77"/>
      <c r="G111" s="79"/>
      <c r="H111" s="79"/>
      <c r="L111" s="119"/>
    </row>
    <row r="112" spans="1:8" ht="15">
      <c r="A112" s="79">
        <v>108</v>
      </c>
      <c r="B112" s="77" t="s">
        <v>439</v>
      </c>
      <c r="C112" s="77" t="s">
        <v>8</v>
      </c>
      <c r="D112" s="79">
        <v>2</v>
      </c>
      <c r="E112" s="79">
        <v>5</v>
      </c>
      <c r="F112" s="77"/>
      <c r="G112" s="79"/>
      <c r="H112" s="79"/>
    </row>
    <row r="113" spans="1:8" ht="15">
      <c r="A113" s="79">
        <v>109</v>
      </c>
      <c r="B113" s="77" t="s">
        <v>336</v>
      </c>
      <c r="C113" s="77" t="s">
        <v>7</v>
      </c>
      <c r="D113" s="79">
        <v>1</v>
      </c>
      <c r="E113" s="79">
        <v>90</v>
      </c>
      <c r="F113" s="77"/>
      <c r="G113" s="79"/>
      <c r="H113" s="79"/>
    </row>
    <row r="114" spans="1:8" ht="15">
      <c r="A114" s="79">
        <v>110</v>
      </c>
      <c r="B114" s="77" t="s">
        <v>603</v>
      </c>
      <c r="C114" s="77" t="s">
        <v>8</v>
      </c>
      <c r="D114" s="79">
        <v>3</v>
      </c>
      <c r="E114" s="79">
        <v>40</v>
      </c>
      <c r="F114" s="77"/>
      <c r="G114" s="79"/>
      <c r="H114" s="79"/>
    </row>
    <row r="115" spans="1:8" ht="15">
      <c r="A115" s="79">
        <v>111</v>
      </c>
      <c r="B115" s="77" t="s">
        <v>421</v>
      </c>
      <c r="C115" s="77" t="s">
        <v>7</v>
      </c>
      <c r="D115" s="79">
        <v>1</v>
      </c>
      <c r="E115" s="79">
        <v>50</v>
      </c>
      <c r="F115" s="77"/>
      <c r="G115" s="79"/>
      <c r="H115" s="79"/>
    </row>
    <row r="116" spans="1:8" ht="15">
      <c r="A116" s="79">
        <v>112</v>
      </c>
      <c r="B116" s="77" t="s">
        <v>535</v>
      </c>
      <c r="C116" s="77" t="s">
        <v>7</v>
      </c>
      <c r="D116" s="79">
        <v>1</v>
      </c>
      <c r="E116" s="79">
        <v>500</v>
      </c>
      <c r="F116" s="77"/>
      <c r="G116" s="79"/>
      <c r="H116" s="79"/>
    </row>
    <row r="117" spans="1:8" ht="15">
      <c r="A117" s="79">
        <v>113</v>
      </c>
      <c r="B117" s="77" t="s">
        <v>547</v>
      </c>
      <c r="C117" s="77" t="s">
        <v>8</v>
      </c>
      <c r="D117" s="79">
        <v>2</v>
      </c>
      <c r="E117" s="79">
        <v>25</v>
      </c>
      <c r="F117" s="77"/>
      <c r="G117" s="79"/>
      <c r="H117" s="79"/>
    </row>
    <row r="118" spans="1:8" ht="15">
      <c r="A118" s="79">
        <v>114</v>
      </c>
      <c r="B118" s="77" t="s">
        <v>384</v>
      </c>
      <c r="C118" s="77" t="s">
        <v>7</v>
      </c>
      <c r="D118" s="79">
        <v>1</v>
      </c>
      <c r="E118" s="79">
        <v>150</v>
      </c>
      <c r="F118" s="77"/>
      <c r="G118" s="79"/>
      <c r="H118" s="79"/>
    </row>
    <row r="119" spans="1:8" ht="15">
      <c r="A119" s="79">
        <v>115</v>
      </c>
      <c r="B119" s="77" t="s">
        <v>730</v>
      </c>
      <c r="C119" s="77" t="s">
        <v>7</v>
      </c>
      <c r="D119" s="79">
        <v>1</v>
      </c>
      <c r="E119" s="79">
        <v>15</v>
      </c>
      <c r="F119" s="77"/>
      <c r="G119" s="79"/>
      <c r="H119" s="79"/>
    </row>
    <row r="120" spans="1:8" ht="15">
      <c r="A120" s="79">
        <v>116</v>
      </c>
      <c r="B120" s="77" t="s">
        <v>580</v>
      </c>
      <c r="C120" s="77" t="s">
        <v>7</v>
      </c>
      <c r="D120" s="79">
        <v>4</v>
      </c>
      <c r="E120" s="79">
        <v>46</v>
      </c>
      <c r="F120" s="77"/>
      <c r="G120" s="79"/>
      <c r="H120" s="79"/>
    </row>
    <row r="121" spans="1:8" ht="15">
      <c r="A121" s="79">
        <v>117</v>
      </c>
      <c r="B121" s="77" t="s">
        <v>474</v>
      </c>
      <c r="C121" s="77" t="s">
        <v>8</v>
      </c>
      <c r="D121" s="79">
        <v>10</v>
      </c>
      <c r="E121" s="79">
        <v>71</v>
      </c>
      <c r="F121" s="77"/>
      <c r="G121" s="79"/>
      <c r="H121" s="79"/>
    </row>
    <row r="122" spans="1:8" ht="15">
      <c r="A122" s="79">
        <v>118</v>
      </c>
      <c r="B122" s="77" t="s">
        <v>343</v>
      </c>
      <c r="C122" s="77" t="s">
        <v>7</v>
      </c>
      <c r="D122" s="79">
        <v>2</v>
      </c>
      <c r="E122" s="79">
        <v>19</v>
      </c>
      <c r="F122" s="77"/>
      <c r="G122" s="79"/>
      <c r="H122" s="79"/>
    </row>
    <row r="123" spans="1:8" ht="15">
      <c r="A123" s="79">
        <v>119</v>
      </c>
      <c r="B123" s="77" t="s">
        <v>487</v>
      </c>
      <c r="C123" s="77" t="s">
        <v>8</v>
      </c>
      <c r="D123" s="79">
        <v>9</v>
      </c>
      <c r="E123" s="79">
        <v>131.8</v>
      </c>
      <c r="F123" s="77"/>
      <c r="G123" s="79"/>
      <c r="H123" s="79"/>
    </row>
    <row r="124" spans="1:8" ht="15">
      <c r="A124" s="79">
        <v>120</v>
      </c>
      <c r="B124" s="77" t="s">
        <v>581</v>
      </c>
      <c r="C124" s="77" t="s">
        <v>7</v>
      </c>
      <c r="D124" s="79">
        <v>1</v>
      </c>
      <c r="E124" s="79">
        <v>50</v>
      </c>
      <c r="F124" s="77"/>
      <c r="G124" s="79"/>
      <c r="H124" s="79"/>
    </row>
    <row r="125" spans="1:8" ht="15">
      <c r="A125" s="79">
        <v>121</v>
      </c>
      <c r="B125" s="77" t="s">
        <v>379</v>
      </c>
      <c r="C125" s="77" t="s">
        <v>8</v>
      </c>
      <c r="D125" s="79">
        <v>10</v>
      </c>
      <c r="E125" s="79">
        <v>88</v>
      </c>
      <c r="F125" s="77"/>
      <c r="G125" s="79"/>
      <c r="H125" s="79"/>
    </row>
    <row r="126" spans="1:8" ht="15">
      <c r="A126" s="79">
        <v>122</v>
      </c>
      <c r="B126" s="77" t="s">
        <v>490</v>
      </c>
      <c r="C126" s="77" t="s">
        <v>7</v>
      </c>
      <c r="D126" s="79">
        <v>2</v>
      </c>
      <c r="E126" s="79">
        <v>21</v>
      </c>
      <c r="F126" s="77"/>
      <c r="G126" s="79"/>
      <c r="H126" s="79"/>
    </row>
    <row r="127" spans="1:8" ht="15">
      <c r="A127" s="79">
        <v>123</v>
      </c>
      <c r="B127" s="77" t="s">
        <v>451</v>
      </c>
      <c r="C127" s="77" t="s">
        <v>7</v>
      </c>
      <c r="D127" s="79">
        <v>1</v>
      </c>
      <c r="E127" s="79">
        <v>15</v>
      </c>
      <c r="F127" s="77"/>
      <c r="G127" s="79"/>
      <c r="H127" s="79"/>
    </row>
    <row r="128" spans="1:8" ht="15">
      <c r="A128" s="79">
        <v>124</v>
      </c>
      <c r="B128" s="77" t="s">
        <v>459</v>
      </c>
      <c r="C128" s="77" t="s">
        <v>7</v>
      </c>
      <c r="D128" s="79">
        <v>1</v>
      </c>
      <c r="E128" s="79">
        <v>15</v>
      </c>
      <c r="F128" s="77"/>
      <c r="G128" s="79"/>
      <c r="H128" s="79"/>
    </row>
    <row r="129" spans="1:8" ht="15">
      <c r="A129" s="79">
        <v>125</v>
      </c>
      <c r="B129" s="77" t="s">
        <v>758</v>
      </c>
      <c r="C129" s="77" t="s">
        <v>7</v>
      </c>
      <c r="D129" s="79">
        <v>1</v>
      </c>
      <c r="E129" s="79">
        <v>5</v>
      </c>
      <c r="F129" s="77"/>
      <c r="G129" s="79"/>
      <c r="H129" s="79"/>
    </row>
    <row r="130" spans="1:8" ht="15">
      <c r="A130" s="79">
        <v>126</v>
      </c>
      <c r="B130" s="77" t="s">
        <v>500</v>
      </c>
      <c r="C130" s="77" t="s">
        <v>7</v>
      </c>
      <c r="D130" s="79">
        <v>1</v>
      </c>
      <c r="E130" s="79">
        <v>3.5</v>
      </c>
      <c r="F130" s="77"/>
      <c r="G130" s="79"/>
      <c r="H130" s="79"/>
    </row>
    <row r="131" spans="1:8" ht="15">
      <c r="A131" s="79">
        <v>127</v>
      </c>
      <c r="B131" s="77" t="s">
        <v>552</v>
      </c>
      <c r="C131" s="77" t="s">
        <v>7</v>
      </c>
      <c r="D131" s="79">
        <v>3</v>
      </c>
      <c r="E131" s="79">
        <v>44</v>
      </c>
      <c r="F131" s="77"/>
      <c r="G131" s="79"/>
      <c r="H131" s="79"/>
    </row>
    <row r="132" spans="1:8" ht="15">
      <c r="A132" s="79">
        <v>128</v>
      </c>
      <c r="B132" s="77" t="s">
        <v>330</v>
      </c>
      <c r="C132" s="77" t="s">
        <v>7</v>
      </c>
      <c r="D132" s="79">
        <v>3</v>
      </c>
      <c r="E132" s="79">
        <v>40</v>
      </c>
      <c r="F132" s="77"/>
      <c r="G132" s="79"/>
      <c r="H132" s="79"/>
    </row>
    <row r="133" spans="1:8" ht="15">
      <c r="A133" s="79">
        <v>129</v>
      </c>
      <c r="B133" s="77" t="s">
        <v>477</v>
      </c>
      <c r="C133" s="77" t="s">
        <v>7</v>
      </c>
      <c r="D133" s="79">
        <v>2</v>
      </c>
      <c r="E133" s="79">
        <v>40</v>
      </c>
      <c r="F133" s="77"/>
      <c r="G133" s="79"/>
      <c r="H133" s="79"/>
    </row>
    <row r="134" spans="1:8" ht="15">
      <c r="A134" s="79">
        <v>130</v>
      </c>
      <c r="B134" s="77" t="s">
        <v>670</v>
      </c>
      <c r="C134" s="77" t="s">
        <v>7</v>
      </c>
      <c r="D134" s="79">
        <v>1</v>
      </c>
      <c r="E134" s="79">
        <v>15</v>
      </c>
      <c r="F134" s="77"/>
      <c r="G134" s="79"/>
      <c r="H134" s="79"/>
    </row>
    <row r="135" spans="1:8" ht="15">
      <c r="A135" s="79">
        <v>131</v>
      </c>
      <c r="B135" s="77" t="s">
        <v>383</v>
      </c>
      <c r="C135" s="77" t="s">
        <v>7</v>
      </c>
      <c r="D135" s="79">
        <v>1</v>
      </c>
      <c r="E135" s="79">
        <v>15</v>
      </c>
      <c r="F135" s="77"/>
      <c r="G135" s="79"/>
      <c r="H135" s="79"/>
    </row>
    <row r="136" spans="1:8" ht="15">
      <c r="A136" s="79">
        <v>132</v>
      </c>
      <c r="B136" s="77" t="s">
        <v>752</v>
      </c>
      <c r="C136" s="77" t="s">
        <v>7</v>
      </c>
      <c r="D136" s="79">
        <v>1</v>
      </c>
      <c r="E136" s="79">
        <v>12</v>
      </c>
      <c r="F136" s="77"/>
      <c r="G136" s="79"/>
      <c r="H136" s="79"/>
    </row>
    <row r="137" spans="1:8" ht="15">
      <c r="A137" s="79">
        <v>133</v>
      </c>
      <c r="B137" s="77" t="s">
        <v>435</v>
      </c>
      <c r="C137" s="77" t="s">
        <v>6</v>
      </c>
      <c r="D137" s="79">
        <v>3</v>
      </c>
      <c r="E137" s="79">
        <v>35</v>
      </c>
      <c r="F137" s="77"/>
      <c r="G137" s="79"/>
      <c r="H137" s="79"/>
    </row>
    <row r="138" spans="1:8" ht="15">
      <c r="A138" s="79">
        <v>134</v>
      </c>
      <c r="B138" s="77" t="s">
        <v>470</v>
      </c>
      <c r="C138" s="77" t="s">
        <v>8</v>
      </c>
      <c r="D138" s="79">
        <v>2</v>
      </c>
      <c r="E138" s="79">
        <v>15</v>
      </c>
      <c r="F138" s="77"/>
      <c r="G138" s="79"/>
      <c r="H138" s="79"/>
    </row>
    <row r="139" spans="1:8" ht="15">
      <c r="A139" s="79">
        <v>135</v>
      </c>
      <c r="B139" s="77" t="s">
        <v>673</v>
      </c>
      <c r="C139" s="77" t="s">
        <v>7</v>
      </c>
      <c r="D139" s="79">
        <v>1</v>
      </c>
      <c r="E139" s="79">
        <v>3.5</v>
      </c>
      <c r="F139" s="77"/>
      <c r="G139" s="79"/>
      <c r="H139" s="79"/>
    </row>
    <row r="140" spans="1:8" ht="15">
      <c r="A140" s="79">
        <v>136</v>
      </c>
      <c r="B140" s="77" t="s">
        <v>413</v>
      </c>
      <c r="C140" s="77" t="s">
        <v>7</v>
      </c>
      <c r="D140" s="79">
        <v>4</v>
      </c>
      <c r="E140" s="79">
        <v>14</v>
      </c>
      <c r="F140" s="77"/>
      <c r="G140" s="79"/>
      <c r="H140" s="79"/>
    </row>
    <row r="141" spans="1:8" ht="15">
      <c r="A141" s="79">
        <v>137</v>
      </c>
      <c r="B141" s="77" t="s">
        <v>489</v>
      </c>
      <c r="C141" s="77" t="s">
        <v>8</v>
      </c>
      <c r="D141" s="79">
        <v>5</v>
      </c>
      <c r="E141" s="79">
        <v>212.72</v>
      </c>
      <c r="F141" s="77"/>
      <c r="G141" s="79"/>
      <c r="H141" s="79"/>
    </row>
    <row r="142" spans="1:8" ht="15">
      <c r="A142" s="79">
        <v>138</v>
      </c>
      <c r="B142" s="77" t="s">
        <v>707</v>
      </c>
      <c r="C142" s="77" t="s">
        <v>7</v>
      </c>
      <c r="D142" s="79">
        <v>3</v>
      </c>
      <c r="E142" s="79">
        <v>42</v>
      </c>
      <c r="F142" s="77"/>
      <c r="G142" s="79"/>
      <c r="H142" s="79"/>
    </row>
    <row r="143" spans="1:8" ht="15">
      <c r="A143" s="79">
        <v>139</v>
      </c>
      <c r="B143" s="77" t="s">
        <v>392</v>
      </c>
      <c r="C143" s="77" t="s">
        <v>8</v>
      </c>
      <c r="D143" s="79">
        <v>2</v>
      </c>
      <c r="E143" s="79">
        <v>30</v>
      </c>
      <c r="F143" s="77"/>
      <c r="G143" s="79"/>
      <c r="H143" s="79"/>
    </row>
    <row r="144" spans="1:8" ht="15">
      <c r="A144" s="79">
        <v>140</v>
      </c>
      <c r="B144" s="77" t="s">
        <v>387</v>
      </c>
      <c r="C144" s="77" t="s">
        <v>8</v>
      </c>
      <c r="D144" s="79">
        <v>1</v>
      </c>
      <c r="E144" s="79">
        <v>15</v>
      </c>
      <c r="F144" s="77"/>
      <c r="G144" s="79"/>
      <c r="H144" s="79"/>
    </row>
    <row r="145" spans="1:8" ht="15">
      <c r="A145" s="79">
        <v>141</v>
      </c>
      <c r="B145" s="77" t="s">
        <v>778</v>
      </c>
      <c r="C145" s="77" t="s">
        <v>7</v>
      </c>
      <c r="D145" s="79">
        <v>1</v>
      </c>
      <c r="E145" s="79">
        <v>7</v>
      </c>
      <c r="F145" s="77"/>
      <c r="G145" s="79"/>
      <c r="H145" s="79"/>
    </row>
    <row r="146" spans="1:8" ht="15">
      <c r="A146" s="79">
        <v>142</v>
      </c>
      <c r="B146" s="77" t="s">
        <v>734</v>
      </c>
      <c r="C146" s="77" t="s">
        <v>6</v>
      </c>
      <c r="D146" s="79">
        <v>1</v>
      </c>
      <c r="E146" s="79">
        <v>13.4</v>
      </c>
      <c r="F146" s="77"/>
      <c r="G146" s="79"/>
      <c r="H146" s="79"/>
    </row>
    <row r="147" spans="1:8" ht="15">
      <c r="A147" s="79">
        <v>143</v>
      </c>
      <c r="B147" s="77" t="s">
        <v>755</v>
      </c>
      <c r="C147" s="77" t="s">
        <v>5</v>
      </c>
      <c r="D147" s="79">
        <v>2</v>
      </c>
      <c r="E147" s="79">
        <v>33.4</v>
      </c>
      <c r="F147" s="77"/>
      <c r="G147" s="79"/>
      <c r="H147" s="79"/>
    </row>
    <row r="148" spans="1:8" ht="15">
      <c r="A148" s="79">
        <v>144</v>
      </c>
      <c r="B148" s="77" t="s">
        <v>736</v>
      </c>
      <c r="C148" s="77" t="s">
        <v>7</v>
      </c>
      <c r="D148" s="79">
        <v>1</v>
      </c>
      <c r="E148" s="79">
        <v>46.4</v>
      </c>
      <c r="F148" s="77"/>
      <c r="G148" s="79"/>
      <c r="H148" s="79"/>
    </row>
    <row r="149" spans="1:8" ht="15">
      <c r="A149" s="79">
        <v>145</v>
      </c>
      <c r="B149" s="77" t="s">
        <v>482</v>
      </c>
      <c r="C149" s="77" t="s">
        <v>6</v>
      </c>
      <c r="D149" s="79">
        <v>1</v>
      </c>
      <c r="E149" s="79">
        <v>4</v>
      </c>
      <c r="F149" s="77"/>
      <c r="G149" s="79"/>
      <c r="H149" s="79"/>
    </row>
    <row r="150" spans="1:8" ht="15">
      <c r="A150" s="79">
        <v>146</v>
      </c>
      <c r="B150" s="77" t="s">
        <v>737</v>
      </c>
      <c r="C150" s="77" t="s">
        <v>6</v>
      </c>
      <c r="D150" s="79">
        <v>1</v>
      </c>
      <c r="E150" s="79">
        <v>10</v>
      </c>
      <c r="F150" s="77"/>
      <c r="G150" s="79"/>
      <c r="H150" s="79"/>
    </row>
    <row r="151" spans="1:8" ht="15">
      <c r="A151" s="79">
        <v>147</v>
      </c>
      <c r="B151" s="77" t="s">
        <v>385</v>
      </c>
      <c r="C151" s="77" t="s">
        <v>6</v>
      </c>
      <c r="D151" s="79">
        <v>6</v>
      </c>
      <c r="E151" s="79">
        <v>49</v>
      </c>
      <c r="F151" s="77"/>
      <c r="G151" s="79"/>
      <c r="H151" s="79"/>
    </row>
    <row r="152" spans="1:8" ht="15">
      <c r="A152" s="79">
        <v>148</v>
      </c>
      <c r="B152" s="77" t="s">
        <v>495</v>
      </c>
      <c r="C152" s="77" t="s">
        <v>6</v>
      </c>
      <c r="D152" s="79">
        <v>1</v>
      </c>
      <c r="E152" s="79">
        <v>100</v>
      </c>
      <c r="F152" s="77"/>
      <c r="G152" s="79"/>
      <c r="H152" s="79"/>
    </row>
    <row r="153" spans="1:8" ht="15">
      <c r="A153" s="79">
        <v>149</v>
      </c>
      <c r="B153" s="77" t="s">
        <v>738</v>
      </c>
      <c r="C153" s="77" t="s">
        <v>6</v>
      </c>
      <c r="D153" s="79">
        <v>1</v>
      </c>
      <c r="E153" s="79">
        <v>10</v>
      </c>
      <c r="F153" s="77"/>
      <c r="G153" s="79"/>
      <c r="H153" s="79"/>
    </row>
    <row r="154" spans="1:8" ht="15">
      <c r="A154" s="79">
        <v>150</v>
      </c>
      <c r="B154" s="77" t="s">
        <v>453</v>
      </c>
      <c r="C154" s="77" t="s">
        <v>7</v>
      </c>
      <c r="D154" s="79">
        <v>2</v>
      </c>
      <c r="E154" s="79">
        <v>2</v>
      </c>
      <c r="F154" s="77"/>
      <c r="G154" s="79"/>
      <c r="H154" s="79"/>
    </row>
    <row r="155" spans="1:8" ht="15">
      <c r="A155" s="79">
        <v>151</v>
      </c>
      <c r="B155" s="77" t="s">
        <v>797</v>
      </c>
      <c r="C155" s="77" t="s">
        <v>6</v>
      </c>
      <c r="D155" s="79">
        <v>1</v>
      </c>
      <c r="E155" s="79">
        <v>60</v>
      </c>
      <c r="F155" s="77"/>
      <c r="G155" s="79"/>
      <c r="H155" s="79"/>
    </row>
    <row r="156" spans="1:8" ht="15">
      <c r="A156" s="79">
        <v>152</v>
      </c>
      <c r="B156" s="77" t="s">
        <v>422</v>
      </c>
      <c r="C156" s="77" t="s">
        <v>6</v>
      </c>
      <c r="D156" s="79">
        <v>3</v>
      </c>
      <c r="E156" s="79">
        <v>120</v>
      </c>
      <c r="F156" s="77"/>
      <c r="G156" s="79"/>
      <c r="H156" s="79"/>
    </row>
    <row r="157" spans="1:8" ht="15">
      <c r="A157" s="79">
        <v>153</v>
      </c>
      <c r="B157" s="77" t="s">
        <v>584</v>
      </c>
      <c r="C157" s="77" t="s">
        <v>6</v>
      </c>
      <c r="D157" s="79">
        <v>1</v>
      </c>
      <c r="E157" s="79">
        <v>15</v>
      </c>
      <c r="F157" s="77"/>
      <c r="G157" s="79"/>
      <c r="H157" s="79"/>
    </row>
    <row r="158" spans="1:8" ht="15">
      <c r="A158" s="79">
        <v>154</v>
      </c>
      <c r="B158" s="77" t="s">
        <v>406</v>
      </c>
      <c r="C158" s="77" t="s">
        <v>6</v>
      </c>
      <c r="D158" s="79">
        <v>12</v>
      </c>
      <c r="E158" s="79">
        <v>535.55</v>
      </c>
      <c r="F158" s="77"/>
      <c r="G158" s="79"/>
      <c r="H158" s="79"/>
    </row>
    <row r="159" spans="1:8" ht="15">
      <c r="A159" s="79">
        <v>155</v>
      </c>
      <c r="B159" s="77" t="s">
        <v>486</v>
      </c>
      <c r="C159" s="77" t="s">
        <v>6</v>
      </c>
      <c r="D159" s="79">
        <v>3</v>
      </c>
      <c r="E159" s="79">
        <v>34</v>
      </c>
      <c r="F159" s="77"/>
      <c r="G159" s="79"/>
      <c r="H159" s="79"/>
    </row>
    <row r="160" spans="1:8" ht="15">
      <c r="A160" s="79">
        <v>156</v>
      </c>
      <c r="B160" s="77" t="s">
        <v>710</v>
      </c>
      <c r="C160" s="77" t="s">
        <v>8</v>
      </c>
      <c r="D160" s="79">
        <v>1</v>
      </c>
      <c r="E160" s="79">
        <v>9</v>
      </c>
      <c r="F160" s="77"/>
      <c r="G160" s="79"/>
      <c r="H160" s="79"/>
    </row>
    <row r="161" spans="1:8" ht="15">
      <c r="A161" s="79">
        <v>157</v>
      </c>
      <c r="B161" s="77" t="s">
        <v>739</v>
      </c>
      <c r="C161" s="77" t="s">
        <v>7</v>
      </c>
      <c r="D161" s="79">
        <v>1</v>
      </c>
      <c r="E161" s="79">
        <v>8</v>
      </c>
      <c r="F161" s="77"/>
      <c r="G161" s="79"/>
      <c r="H161" s="79"/>
    </row>
    <row r="162" spans="1:8" ht="15">
      <c r="A162" s="79">
        <v>158</v>
      </c>
      <c r="B162" s="77" t="s">
        <v>538</v>
      </c>
      <c r="C162" s="77" t="s">
        <v>11</v>
      </c>
      <c r="D162" s="79">
        <v>4</v>
      </c>
      <c r="E162" s="79">
        <v>41</v>
      </c>
      <c r="F162" s="77"/>
      <c r="G162" s="79"/>
      <c r="H162" s="79"/>
    </row>
    <row r="163" spans="1:8" ht="15">
      <c r="A163" s="79">
        <v>159</v>
      </c>
      <c r="B163" s="77" t="s">
        <v>780</v>
      </c>
      <c r="C163" s="77" t="s">
        <v>780</v>
      </c>
      <c r="D163" s="79">
        <v>14</v>
      </c>
      <c r="E163" s="79">
        <v>705.36</v>
      </c>
      <c r="F163" s="77"/>
      <c r="G163" s="79"/>
      <c r="H163" s="79"/>
    </row>
    <row r="164" spans="1:8" ht="15">
      <c r="A164" s="79">
        <v>160</v>
      </c>
      <c r="B164" s="77" t="s">
        <v>467</v>
      </c>
      <c r="C164" s="77" t="s">
        <v>6</v>
      </c>
      <c r="D164" s="79">
        <v>15</v>
      </c>
      <c r="E164" s="79">
        <v>191.5</v>
      </c>
      <c r="F164" s="77"/>
      <c r="G164" s="79"/>
      <c r="H164" s="79"/>
    </row>
    <row r="165" spans="1:8" ht="15">
      <c r="A165" s="79">
        <v>161</v>
      </c>
      <c r="B165" s="77" t="s">
        <v>525</v>
      </c>
      <c r="C165" s="77" t="s">
        <v>6</v>
      </c>
      <c r="D165" s="79">
        <v>22</v>
      </c>
      <c r="E165" s="79">
        <v>510</v>
      </c>
      <c r="F165" s="77"/>
      <c r="G165" s="79"/>
      <c r="H165" s="79"/>
    </row>
    <row r="166" spans="1:8" ht="15">
      <c r="A166" s="79">
        <v>162</v>
      </c>
      <c r="B166" s="77" t="s">
        <v>428</v>
      </c>
      <c r="C166" s="77" t="s">
        <v>6</v>
      </c>
      <c r="D166" s="79">
        <v>3</v>
      </c>
      <c r="E166" s="79">
        <v>45</v>
      </c>
      <c r="F166" s="77"/>
      <c r="G166" s="79"/>
      <c r="H166" s="79"/>
    </row>
    <row r="167" spans="1:8" ht="15">
      <c r="A167" s="79">
        <v>163</v>
      </c>
      <c r="B167" s="77" t="s">
        <v>438</v>
      </c>
      <c r="C167" s="77" t="s">
        <v>8</v>
      </c>
      <c r="D167" s="79">
        <v>3</v>
      </c>
      <c r="E167" s="79">
        <v>41</v>
      </c>
      <c r="F167" s="77"/>
      <c r="G167" s="79"/>
      <c r="H167" s="79"/>
    </row>
    <row r="168" spans="1:8" ht="15">
      <c r="A168" s="79">
        <v>164</v>
      </c>
      <c r="B168" s="77" t="s">
        <v>432</v>
      </c>
      <c r="C168" s="77" t="s">
        <v>7</v>
      </c>
      <c r="D168" s="79">
        <v>9</v>
      </c>
      <c r="E168" s="79">
        <v>89</v>
      </c>
      <c r="F168" s="77"/>
      <c r="G168" s="79"/>
      <c r="H168" s="79"/>
    </row>
    <row r="169" spans="1:8" ht="15">
      <c r="A169" s="79">
        <v>165</v>
      </c>
      <c r="B169" s="77" t="s">
        <v>395</v>
      </c>
      <c r="C169" s="77" t="s">
        <v>7</v>
      </c>
      <c r="D169" s="79">
        <v>2</v>
      </c>
      <c r="E169" s="79">
        <v>26</v>
      </c>
      <c r="F169" s="77"/>
      <c r="G169" s="79"/>
      <c r="H169" s="79"/>
    </row>
    <row r="170" spans="1:8" ht="15">
      <c r="A170" s="79">
        <v>166</v>
      </c>
      <c r="B170" s="77" t="s">
        <v>531</v>
      </c>
      <c r="C170" s="77" t="s">
        <v>8</v>
      </c>
      <c r="D170" s="79">
        <v>3</v>
      </c>
      <c r="E170" s="79">
        <v>39</v>
      </c>
      <c r="F170" s="77"/>
      <c r="G170" s="79"/>
      <c r="H170" s="79"/>
    </row>
    <row r="171" spans="1:8" ht="15">
      <c r="A171" s="79">
        <v>167</v>
      </c>
      <c r="B171" s="77" t="s">
        <v>561</v>
      </c>
      <c r="C171" s="77" t="s">
        <v>6</v>
      </c>
      <c r="D171" s="79">
        <v>1</v>
      </c>
      <c r="E171" s="79">
        <v>4</v>
      </c>
      <c r="F171" s="77"/>
      <c r="G171" s="79"/>
      <c r="H171" s="79"/>
    </row>
    <row r="172" spans="1:8" ht="15">
      <c r="A172" s="79">
        <v>168</v>
      </c>
      <c r="B172" s="77" t="s">
        <v>417</v>
      </c>
      <c r="C172" s="77" t="s">
        <v>8</v>
      </c>
      <c r="D172" s="79">
        <v>3</v>
      </c>
      <c r="E172" s="79">
        <v>32</v>
      </c>
      <c r="F172" s="77"/>
      <c r="G172" s="79"/>
      <c r="H172" s="79"/>
    </row>
    <row r="173" spans="1:8" ht="15">
      <c r="A173" s="79">
        <v>169</v>
      </c>
      <c r="B173" s="77" t="s">
        <v>586</v>
      </c>
      <c r="C173" s="77" t="s">
        <v>7</v>
      </c>
      <c r="D173" s="79">
        <v>1</v>
      </c>
      <c r="E173" s="79">
        <v>6</v>
      </c>
      <c r="F173" s="77"/>
      <c r="G173" s="79"/>
      <c r="H173" s="79"/>
    </row>
    <row r="174" spans="1:8" ht="15">
      <c r="A174" s="79">
        <v>170</v>
      </c>
      <c r="B174" s="77" t="s">
        <v>517</v>
      </c>
      <c r="C174" s="77" t="s">
        <v>7</v>
      </c>
      <c r="D174" s="79">
        <v>1</v>
      </c>
      <c r="E174" s="79">
        <v>6</v>
      </c>
      <c r="F174" s="77"/>
      <c r="G174" s="79"/>
      <c r="H174" s="79"/>
    </row>
    <row r="175" spans="1:8" ht="15">
      <c r="A175" s="79">
        <v>171</v>
      </c>
      <c r="B175" s="77" t="s">
        <v>445</v>
      </c>
      <c r="C175" s="77" t="s">
        <v>6</v>
      </c>
      <c r="D175" s="79">
        <v>6</v>
      </c>
      <c r="E175" s="79">
        <v>63</v>
      </c>
      <c r="F175" s="77"/>
      <c r="G175" s="79"/>
      <c r="H175" s="79"/>
    </row>
    <row r="176" spans="1:8" ht="15">
      <c r="A176" s="79">
        <v>172</v>
      </c>
      <c r="B176" s="77" t="s">
        <v>431</v>
      </c>
      <c r="C176" s="77" t="s">
        <v>8</v>
      </c>
      <c r="D176" s="79">
        <v>5</v>
      </c>
      <c r="E176" s="79">
        <v>53</v>
      </c>
      <c r="F176" s="77"/>
      <c r="G176" s="79"/>
      <c r="H176" s="79"/>
    </row>
    <row r="177" spans="1:8" ht="15">
      <c r="A177" s="79">
        <v>173</v>
      </c>
      <c r="B177" s="77" t="s">
        <v>588</v>
      </c>
      <c r="C177" s="77" t="s">
        <v>6</v>
      </c>
      <c r="D177" s="79">
        <v>1</v>
      </c>
      <c r="E177" s="79">
        <v>1485</v>
      </c>
      <c r="F177" s="77"/>
      <c r="G177" s="79"/>
      <c r="H177" s="79"/>
    </row>
    <row r="178" spans="1:8" ht="15">
      <c r="A178" s="79">
        <v>174</v>
      </c>
      <c r="B178" s="77" t="s">
        <v>452</v>
      </c>
      <c r="C178" s="77" t="s">
        <v>7</v>
      </c>
      <c r="D178" s="79">
        <v>4</v>
      </c>
      <c r="E178" s="79">
        <v>314</v>
      </c>
      <c r="F178" s="77"/>
      <c r="G178" s="79"/>
      <c r="H178" s="79"/>
    </row>
    <row r="179" spans="1:8" ht="15">
      <c r="A179" s="79">
        <v>175</v>
      </c>
      <c r="B179" s="77" t="s">
        <v>685</v>
      </c>
      <c r="C179" s="77" t="s">
        <v>7</v>
      </c>
      <c r="D179" s="79">
        <v>1</v>
      </c>
      <c r="E179" s="79">
        <v>11</v>
      </c>
      <c r="F179" s="77"/>
      <c r="G179" s="79"/>
      <c r="H179" s="79"/>
    </row>
    <row r="180" spans="1:8" ht="15">
      <c r="A180" s="79">
        <v>176</v>
      </c>
      <c r="B180" s="77" t="s">
        <v>332</v>
      </c>
      <c r="C180" s="77" t="s">
        <v>7</v>
      </c>
      <c r="D180" s="79">
        <v>1</v>
      </c>
      <c r="E180" s="79">
        <v>15</v>
      </c>
      <c r="F180" s="77"/>
      <c r="G180" s="79"/>
      <c r="H180" s="79"/>
    </row>
    <row r="181" spans="1:8" ht="15">
      <c r="A181" s="79">
        <v>177</v>
      </c>
      <c r="B181" s="77" t="s">
        <v>468</v>
      </c>
      <c r="C181" s="77" t="s">
        <v>11</v>
      </c>
      <c r="D181" s="79">
        <v>6</v>
      </c>
      <c r="E181" s="79">
        <v>65</v>
      </c>
      <c r="F181" s="77"/>
      <c r="G181" s="79"/>
      <c r="H181" s="79"/>
    </row>
    <row r="182" spans="1:8" ht="15">
      <c r="A182" s="79">
        <v>178</v>
      </c>
      <c r="B182" s="77" t="s">
        <v>406</v>
      </c>
      <c r="C182" s="77" t="s">
        <v>10</v>
      </c>
      <c r="D182" s="79"/>
      <c r="E182" s="79"/>
      <c r="F182" s="77">
        <v>1</v>
      </c>
      <c r="G182" s="79"/>
      <c r="H182" s="79"/>
    </row>
    <row r="183" spans="1:8" ht="15">
      <c r="A183" s="79">
        <v>179</v>
      </c>
      <c r="B183" s="77" t="s">
        <v>403</v>
      </c>
      <c r="C183" s="77" t="s">
        <v>6</v>
      </c>
      <c r="D183" s="79"/>
      <c r="E183" s="79"/>
      <c r="F183" s="77">
        <v>1</v>
      </c>
      <c r="G183" s="79"/>
      <c r="H183" s="79"/>
    </row>
    <row r="184" spans="1:8" ht="15">
      <c r="A184" s="79">
        <v>180</v>
      </c>
      <c r="B184" s="77" t="s">
        <v>548</v>
      </c>
      <c r="C184" s="77" t="s">
        <v>10</v>
      </c>
      <c r="D184" s="79"/>
      <c r="E184" s="79"/>
      <c r="F184" s="77">
        <v>1</v>
      </c>
      <c r="G184" s="79"/>
      <c r="H184" s="79"/>
    </row>
    <row r="185" spans="1:8" ht="15">
      <c r="A185" s="79">
        <v>181</v>
      </c>
      <c r="B185" s="77" t="s">
        <v>433</v>
      </c>
      <c r="C185" s="77" t="s">
        <v>5</v>
      </c>
      <c r="D185" s="79"/>
      <c r="E185" s="79"/>
      <c r="F185" s="77">
        <v>1</v>
      </c>
      <c r="G185" s="79"/>
      <c r="H185" s="79"/>
    </row>
    <row r="186" spans="1:8" ht="15">
      <c r="A186" s="79">
        <v>182</v>
      </c>
      <c r="B186" s="77" t="s">
        <v>493</v>
      </c>
      <c r="C186" s="77" t="s">
        <v>10</v>
      </c>
      <c r="D186" s="79"/>
      <c r="E186" s="79"/>
      <c r="F186" s="77">
        <v>2</v>
      </c>
      <c r="G186" s="79"/>
      <c r="H186" s="79"/>
    </row>
    <row r="187" spans="1:8" ht="15">
      <c r="A187" s="79">
        <v>183</v>
      </c>
      <c r="B187" s="77" t="s">
        <v>497</v>
      </c>
      <c r="C187" s="77" t="s">
        <v>5</v>
      </c>
      <c r="D187" s="79"/>
      <c r="E187" s="79"/>
      <c r="F187" s="77">
        <v>1</v>
      </c>
      <c r="G187" s="79"/>
      <c r="H187" s="79"/>
    </row>
    <row r="188" spans="1:8" ht="15">
      <c r="A188" s="79">
        <v>184</v>
      </c>
      <c r="B188" s="77" t="s">
        <v>471</v>
      </c>
      <c r="C188" s="77" t="s">
        <v>6</v>
      </c>
      <c r="D188" s="79"/>
      <c r="E188" s="79"/>
      <c r="F188" s="77">
        <v>1</v>
      </c>
      <c r="G188" s="79"/>
      <c r="H188" s="79"/>
    </row>
    <row r="189" spans="1:8" ht="15">
      <c r="A189" s="79">
        <v>185</v>
      </c>
      <c r="B189" s="77" t="s">
        <v>564</v>
      </c>
      <c r="C189" s="77" t="s">
        <v>6</v>
      </c>
      <c r="D189" s="79"/>
      <c r="E189" s="79"/>
      <c r="F189" s="77">
        <v>3</v>
      </c>
      <c r="G189" s="79"/>
      <c r="H189" s="79"/>
    </row>
    <row r="190" spans="1:8" ht="15">
      <c r="A190" s="79">
        <v>186</v>
      </c>
      <c r="B190" s="77" t="s">
        <v>380</v>
      </c>
      <c r="C190" s="77" t="s">
        <v>8</v>
      </c>
      <c r="D190" s="79"/>
      <c r="E190" s="79"/>
      <c r="F190" s="77">
        <v>2</v>
      </c>
      <c r="G190" s="79"/>
      <c r="H190" s="79"/>
    </row>
    <row r="191" spans="1:8" ht="15">
      <c r="A191" s="79">
        <v>187</v>
      </c>
      <c r="B191" s="77" t="s">
        <v>518</v>
      </c>
      <c r="C191" s="77" t="s">
        <v>10</v>
      </c>
      <c r="D191" s="79"/>
      <c r="E191" s="79"/>
      <c r="F191" s="77">
        <v>5</v>
      </c>
      <c r="G191" s="79"/>
      <c r="H191" s="79"/>
    </row>
    <row r="192" spans="1:8" ht="15">
      <c r="A192" s="79">
        <v>188</v>
      </c>
      <c r="B192" s="77" t="s">
        <v>563</v>
      </c>
      <c r="C192" s="77" t="s">
        <v>10</v>
      </c>
      <c r="D192" s="79"/>
      <c r="E192" s="79"/>
      <c r="F192" s="77">
        <v>1</v>
      </c>
      <c r="G192" s="79"/>
      <c r="H192" s="79"/>
    </row>
    <row r="193" spans="1:8" ht="15">
      <c r="A193" s="79">
        <v>189</v>
      </c>
      <c r="B193" s="77" t="s">
        <v>472</v>
      </c>
      <c r="C193" s="77" t="s">
        <v>8</v>
      </c>
      <c r="D193" s="79"/>
      <c r="E193" s="79"/>
      <c r="F193" s="77">
        <v>2</v>
      </c>
      <c r="G193" s="79"/>
      <c r="H193" s="79"/>
    </row>
    <row r="194" spans="1:8" ht="15">
      <c r="A194" s="79">
        <v>190</v>
      </c>
      <c r="B194" s="77" t="s">
        <v>530</v>
      </c>
      <c r="C194" s="77" t="s">
        <v>6</v>
      </c>
      <c r="D194" s="79"/>
      <c r="E194" s="79"/>
      <c r="F194" s="77">
        <v>1</v>
      </c>
      <c r="G194" s="79"/>
      <c r="H194" s="79"/>
    </row>
    <row r="195" spans="1:8" ht="15">
      <c r="A195" s="79">
        <v>191</v>
      </c>
      <c r="B195" s="77" t="s">
        <v>499</v>
      </c>
      <c r="C195" s="77" t="s">
        <v>6</v>
      </c>
      <c r="D195" s="79"/>
      <c r="E195" s="79"/>
      <c r="F195" s="77">
        <v>2</v>
      </c>
      <c r="G195" s="79"/>
      <c r="H195" s="79"/>
    </row>
    <row r="196" spans="1:8" ht="15">
      <c r="A196" s="79">
        <v>192</v>
      </c>
      <c r="B196" s="77" t="s">
        <v>419</v>
      </c>
      <c r="C196" s="77" t="s">
        <v>6</v>
      </c>
      <c r="D196" s="79"/>
      <c r="E196" s="79"/>
      <c r="F196" s="77">
        <v>1</v>
      </c>
      <c r="G196" s="79"/>
      <c r="H196" s="79"/>
    </row>
    <row r="197" spans="1:8" ht="15">
      <c r="A197" s="79">
        <v>193</v>
      </c>
      <c r="B197" s="77" t="s">
        <v>555</v>
      </c>
      <c r="C197" s="77" t="s">
        <v>10</v>
      </c>
      <c r="D197" s="79"/>
      <c r="E197" s="79"/>
      <c r="F197" s="77">
        <v>1</v>
      </c>
      <c r="G197" s="79"/>
      <c r="H197" s="79"/>
    </row>
    <row r="198" spans="1:8" ht="15">
      <c r="A198" s="79">
        <v>194</v>
      </c>
      <c r="B198" s="77" t="s">
        <v>592</v>
      </c>
      <c r="C198" s="77" t="s">
        <v>6</v>
      </c>
      <c r="D198" s="79"/>
      <c r="E198" s="79"/>
      <c r="F198" s="77">
        <v>2</v>
      </c>
      <c r="G198" s="79"/>
      <c r="H198" s="79"/>
    </row>
    <row r="199" spans="1:8" ht="15">
      <c r="A199" s="79">
        <v>195</v>
      </c>
      <c r="B199" s="77" t="s">
        <v>344</v>
      </c>
      <c r="C199" s="77" t="s">
        <v>6</v>
      </c>
      <c r="D199" s="79"/>
      <c r="E199" s="79"/>
      <c r="F199" s="77">
        <v>1</v>
      </c>
      <c r="G199" s="79"/>
      <c r="H199" s="79"/>
    </row>
    <row r="200" spans="1:8" ht="15">
      <c r="A200" s="79">
        <v>196</v>
      </c>
      <c r="B200" s="77" t="s">
        <v>408</v>
      </c>
      <c r="C200" s="77" t="s">
        <v>409</v>
      </c>
      <c r="D200" s="79"/>
      <c r="E200" s="79"/>
      <c r="F200" s="77">
        <v>1</v>
      </c>
      <c r="G200" s="79"/>
      <c r="H200" s="79"/>
    </row>
    <row r="201" spans="1:8" ht="15">
      <c r="A201" s="79">
        <v>197</v>
      </c>
      <c r="B201" s="77" t="s">
        <v>484</v>
      </c>
      <c r="C201" s="77" t="s">
        <v>10</v>
      </c>
      <c r="D201" s="79"/>
      <c r="E201" s="79"/>
      <c r="F201" s="77">
        <v>1</v>
      </c>
      <c r="G201" s="79"/>
      <c r="H201" s="79"/>
    </row>
    <row r="202" spans="1:8" ht="15">
      <c r="A202" s="79">
        <v>198</v>
      </c>
      <c r="B202" s="77" t="s">
        <v>415</v>
      </c>
      <c r="C202" s="77" t="s">
        <v>8</v>
      </c>
      <c r="D202" s="79"/>
      <c r="E202" s="79"/>
      <c r="F202" s="77">
        <v>10</v>
      </c>
      <c r="G202" s="79"/>
      <c r="H202" s="79"/>
    </row>
    <row r="203" spans="1:8" ht="15">
      <c r="A203" s="79">
        <v>199</v>
      </c>
      <c r="B203" s="77" t="s">
        <v>559</v>
      </c>
      <c r="C203" s="77" t="s">
        <v>7</v>
      </c>
      <c r="D203" s="79"/>
      <c r="E203" s="79"/>
      <c r="F203" s="77">
        <v>4</v>
      </c>
      <c r="G203" s="79"/>
      <c r="H203" s="79"/>
    </row>
    <row r="204" spans="1:8" ht="15">
      <c r="A204" s="79">
        <v>200</v>
      </c>
      <c r="B204" s="77" t="s">
        <v>562</v>
      </c>
      <c r="C204" s="77" t="s">
        <v>7</v>
      </c>
      <c r="D204" s="79"/>
      <c r="E204" s="79"/>
      <c r="F204" s="77">
        <v>6</v>
      </c>
      <c r="G204" s="79"/>
      <c r="H204" s="79"/>
    </row>
    <row r="205" spans="1:8" ht="15">
      <c r="A205" s="79">
        <v>201</v>
      </c>
      <c r="B205" s="77" t="s">
        <v>412</v>
      </c>
      <c r="C205" s="77" t="s">
        <v>7</v>
      </c>
      <c r="D205" s="79"/>
      <c r="E205" s="79"/>
      <c r="F205" s="77">
        <v>2</v>
      </c>
      <c r="G205" s="79"/>
      <c r="H205" s="79"/>
    </row>
    <row r="206" spans="1:8" ht="15">
      <c r="A206" s="79">
        <v>202</v>
      </c>
      <c r="B206" s="77" t="s">
        <v>511</v>
      </c>
      <c r="C206" s="77" t="s">
        <v>6</v>
      </c>
      <c r="D206" s="79"/>
      <c r="E206" s="79"/>
      <c r="F206" s="77">
        <v>6</v>
      </c>
      <c r="G206" s="79"/>
      <c r="H206" s="79"/>
    </row>
    <row r="207" spans="1:8" ht="15">
      <c r="A207" s="79">
        <v>203</v>
      </c>
      <c r="B207" s="77" t="s">
        <v>466</v>
      </c>
      <c r="C207" s="77" t="s">
        <v>8</v>
      </c>
      <c r="D207" s="79"/>
      <c r="E207" s="79"/>
      <c r="F207" s="77">
        <v>4</v>
      </c>
      <c r="G207" s="79"/>
      <c r="H207" s="79"/>
    </row>
    <row r="208" spans="1:8" ht="15">
      <c r="A208" s="79">
        <v>204</v>
      </c>
      <c r="B208" s="77" t="s">
        <v>521</v>
      </c>
      <c r="C208" s="77" t="s">
        <v>8</v>
      </c>
      <c r="D208" s="79"/>
      <c r="E208" s="79"/>
      <c r="F208" s="77">
        <v>1</v>
      </c>
      <c r="G208" s="79"/>
      <c r="H208" s="79"/>
    </row>
    <row r="209" spans="1:8" ht="15">
      <c r="A209" s="79">
        <v>205</v>
      </c>
      <c r="B209" s="77" t="s">
        <v>327</v>
      </c>
      <c r="C209" s="77" t="s">
        <v>19</v>
      </c>
      <c r="D209" s="79"/>
      <c r="E209" s="79"/>
      <c r="F209" s="77">
        <v>1</v>
      </c>
      <c r="G209" s="79"/>
      <c r="H209" s="79"/>
    </row>
    <row r="210" spans="1:8" ht="15">
      <c r="A210" s="79">
        <v>206</v>
      </c>
      <c r="B210" s="77" t="s">
        <v>576</v>
      </c>
      <c r="C210" s="77" t="s">
        <v>7</v>
      </c>
      <c r="D210" s="79"/>
      <c r="E210" s="79"/>
      <c r="F210" s="77">
        <v>2</v>
      </c>
      <c r="G210" s="79"/>
      <c r="H210" s="79"/>
    </row>
    <row r="211" spans="1:8" ht="15">
      <c r="A211" s="79">
        <v>207</v>
      </c>
      <c r="B211" s="77" t="s">
        <v>485</v>
      </c>
      <c r="C211" s="77" t="s">
        <v>7</v>
      </c>
      <c r="D211" s="79"/>
      <c r="E211" s="79"/>
      <c r="F211" s="77">
        <v>1</v>
      </c>
      <c r="G211" s="79"/>
      <c r="H211" s="79"/>
    </row>
    <row r="212" spans="1:8" ht="15">
      <c r="A212" s="79">
        <v>208</v>
      </c>
      <c r="B212" s="77" t="s">
        <v>391</v>
      </c>
      <c r="C212" s="77" t="s">
        <v>9</v>
      </c>
      <c r="D212" s="79"/>
      <c r="E212" s="79"/>
      <c r="F212" s="77">
        <v>1</v>
      </c>
      <c r="G212" s="79"/>
      <c r="H212" s="79"/>
    </row>
    <row r="213" spans="1:8" ht="15">
      <c r="A213" s="79">
        <v>209</v>
      </c>
      <c r="B213" s="77" t="s">
        <v>450</v>
      </c>
      <c r="C213" s="77" t="s">
        <v>7</v>
      </c>
      <c r="D213" s="79"/>
      <c r="E213" s="79"/>
      <c r="F213" s="77">
        <v>3</v>
      </c>
      <c r="G213" s="79"/>
      <c r="H213" s="79"/>
    </row>
    <row r="214" spans="1:8" ht="15">
      <c r="A214" s="79">
        <v>210</v>
      </c>
      <c r="B214" s="77" t="s">
        <v>483</v>
      </c>
      <c r="C214" s="77" t="s">
        <v>5</v>
      </c>
      <c r="D214" s="79"/>
      <c r="E214" s="79"/>
      <c r="F214" s="77">
        <v>2</v>
      </c>
      <c r="G214" s="79"/>
      <c r="H214" s="79"/>
    </row>
    <row r="215" spans="1:8" ht="15">
      <c r="A215" s="79">
        <v>211</v>
      </c>
      <c r="B215" s="77" t="s">
        <v>429</v>
      </c>
      <c r="C215" s="77" t="s">
        <v>7</v>
      </c>
      <c r="D215" s="79"/>
      <c r="E215" s="79"/>
      <c r="F215" s="77">
        <v>10</v>
      </c>
      <c r="G215" s="79"/>
      <c r="H215" s="79"/>
    </row>
    <row r="216" spans="1:8" ht="15">
      <c r="A216" s="79">
        <v>212</v>
      </c>
      <c r="B216" s="77" t="s">
        <v>342</v>
      </c>
      <c r="C216" s="77" t="s">
        <v>11</v>
      </c>
      <c r="D216" s="79"/>
      <c r="E216" s="79"/>
      <c r="F216" s="77">
        <v>2</v>
      </c>
      <c r="G216" s="79"/>
      <c r="H216" s="79"/>
    </row>
    <row r="217" spans="1:8" ht="15">
      <c r="A217" s="79">
        <v>213</v>
      </c>
      <c r="B217" s="77" t="s">
        <v>796</v>
      </c>
      <c r="C217" s="77" t="s">
        <v>7</v>
      </c>
      <c r="D217" s="79"/>
      <c r="E217" s="79"/>
      <c r="F217" s="77">
        <v>1</v>
      </c>
      <c r="G217" s="79"/>
      <c r="H217" s="79"/>
    </row>
    <row r="218" spans="1:8" ht="15">
      <c r="A218" s="79">
        <v>214</v>
      </c>
      <c r="B218" s="77" t="s">
        <v>400</v>
      </c>
      <c r="C218" s="77" t="s">
        <v>6</v>
      </c>
      <c r="D218" s="79"/>
      <c r="E218" s="79"/>
      <c r="F218" s="77">
        <v>1</v>
      </c>
      <c r="G218" s="79"/>
      <c r="H218" s="79"/>
    </row>
    <row r="219" spans="1:8" ht="15">
      <c r="A219" s="79">
        <v>215</v>
      </c>
      <c r="B219" s="77" t="s">
        <v>351</v>
      </c>
      <c r="C219" s="77" t="s">
        <v>5</v>
      </c>
      <c r="D219" s="79"/>
      <c r="E219" s="79"/>
      <c r="F219" s="77">
        <v>10</v>
      </c>
      <c r="G219" s="79"/>
      <c r="H219" s="79"/>
    </row>
    <row r="220" spans="1:8" ht="15">
      <c r="A220" s="79">
        <v>216</v>
      </c>
      <c r="B220" s="77" t="s">
        <v>536</v>
      </c>
      <c r="C220" s="77" t="s">
        <v>8</v>
      </c>
      <c r="D220" s="79"/>
      <c r="E220" s="79"/>
      <c r="F220" s="77">
        <v>1</v>
      </c>
      <c r="G220" s="79"/>
      <c r="H220" s="79"/>
    </row>
    <row r="221" spans="1:8" ht="15">
      <c r="A221" s="79">
        <v>217</v>
      </c>
      <c r="B221" s="77" t="s">
        <v>580</v>
      </c>
      <c r="C221" s="77" t="s">
        <v>7</v>
      </c>
      <c r="D221" s="79"/>
      <c r="E221" s="79"/>
      <c r="F221" s="77">
        <v>2</v>
      </c>
      <c r="G221" s="79"/>
      <c r="H221" s="79"/>
    </row>
    <row r="222" spans="1:8" ht="15">
      <c r="A222" s="79">
        <v>218</v>
      </c>
      <c r="B222" s="77" t="s">
        <v>487</v>
      </c>
      <c r="C222" s="77" t="s">
        <v>8</v>
      </c>
      <c r="D222" s="79"/>
      <c r="E222" s="79"/>
      <c r="F222" s="77">
        <v>1</v>
      </c>
      <c r="G222" s="79"/>
      <c r="H222" s="79"/>
    </row>
    <row r="223" spans="1:8" ht="15">
      <c r="A223" s="79">
        <v>219</v>
      </c>
      <c r="B223" s="77" t="s">
        <v>487</v>
      </c>
      <c r="C223" s="77" t="s">
        <v>9</v>
      </c>
      <c r="D223" s="79"/>
      <c r="E223" s="79"/>
      <c r="F223" s="77">
        <v>1</v>
      </c>
      <c r="G223" s="79"/>
      <c r="H223" s="79"/>
    </row>
    <row r="224" spans="1:8" ht="15">
      <c r="A224" s="79">
        <v>220</v>
      </c>
      <c r="B224" s="77" t="s">
        <v>736</v>
      </c>
      <c r="C224" s="77" t="s">
        <v>7</v>
      </c>
      <c r="D224" s="79"/>
      <c r="E224" s="79"/>
      <c r="F224" s="77">
        <v>1</v>
      </c>
      <c r="G224" s="79"/>
      <c r="H224" s="79"/>
    </row>
    <row r="225" spans="1:8" ht="15">
      <c r="A225" s="79">
        <v>221</v>
      </c>
      <c r="B225" s="77" t="s">
        <v>495</v>
      </c>
      <c r="C225" s="77" t="s">
        <v>6</v>
      </c>
      <c r="D225" s="79"/>
      <c r="E225" s="79"/>
      <c r="F225" s="77">
        <v>1</v>
      </c>
      <c r="G225" s="79"/>
      <c r="H225" s="79"/>
    </row>
    <row r="226" spans="1:8" ht="15">
      <c r="A226" s="79">
        <v>222</v>
      </c>
      <c r="B226" s="77" t="s">
        <v>753</v>
      </c>
      <c r="C226" s="77" t="s">
        <v>7</v>
      </c>
      <c r="D226" s="79"/>
      <c r="E226" s="79"/>
      <c r="F226" s="77">
        <v>1</v>
      </c>
      <c r="G226" s="79"/>
      <c r="H226" s="79"/>
    </row>
    <row r="227" spans="1:8" ht="15">
      <c r="A227" s="79">
        <v>223</v>
      </c>
      <c r="B227" s="77" t="s">
        <v>422</v>
      </c>
      <c r="C227" s="77" t="s">
        <v>6</v>
      </c>
      <c r="D227" s="79"/>
      <c r="E227" s="79"/>
      <c r="F227" s="77">
        <v>1</v>
      </c>
      <c r="G227" s="79"/>
      <c r="H227" s="79"/>
    </row>
    <row r="228" spans="1:8" ht="15">
      <c r="A228" s="79">
        <v>224</v>
      </c>
      <c r="B228" s="77" t="s">
        <v>584</v>
      </c>
      <c r="C228" s="77" t="s">
        <v>6</v>
      </c>
      <c r="D228" s="79"/>
      <c r="E228" s="79"/>
      <c r="F228" s="77">
        <v>1</v>
      </c>
      <c r="G228" s="79"/>
      <c r="H228" s="79"/>
    </row>
    <row r="229" spans="1:8" ht="15">
      <c r="A229" s="79">
        <v>225</v>
      </c>
      <c r="B229" s="77" t="s">
        <v>486</v>
      </c>
      <c r="C229" s="77" t="s">
        <v>6</v>
      </c>
      <c r="D229" s="79"/>
      <c r="E229" s="79"/>
      <c r="F229" s="77">
        <v>1</v>
      </c>
      <c r="G229" s="79"/>
      <c r="H229" s="79"/>
    </row>
    <row r="230" spans="1:8" ht="15">
      <c r="A230" s="79">
        <v>226</v>
      </c>
      <c r="B230" s="77" t="s">
        <v>538</v>
      </c>
      <c r="C230" s="77" t="s">
        <v>11</v>
      </c>
      <c r="D230" s="79"/>
      <c r="E230" s="79"/>
      <c r="F230" s="77">
        <v>1</v>
      </c>
      <c r="G230" s="79"/>
      <c r="H230" s="79"/>
    </row>
    <row r="231" spans="1:8" ht="15">
      <c r="A231" s="79">
        <v>227</v>
      </c>
      <c r="B231" s="77" t="s">
        <v>780</v>
      </c>
      <c r="C231" s="77" t="s">
        <v>780</v>
      </c>
      <c r="D231" s="79"/>
      <c r="E231" s="79"/>
      <c r="F231" s="77">
        <v>3</v>
      </c>
      <c r="G231" s="79"/>
      <c r="H231" s="79"/>
    </row>
    <row r="232" spans="1:8" ht="15">
      <c r="A232" s="79">
        <v>228</v>
      </c>
      <c r="B232" s="77" t="s">
        <v>467</v>
      </c>
      <c r="C232" s="77" t="s">
        <v>6</v>
      </c>
      <c r="D232" s="79"/>
      <c r="E232" s="79"/>
      <c r="F232" s="77">
        <v>3</v>
      </c>
      <c r="G232" s="79"/>
      <c r="H232" s="79"/>
    </row>
    <row r="233" spans="1:8" ht="15">
      <c r="A233" s="79">
        <v>229</v>
      </c>
      <c r="B233" s="77" t="s">
        <v>525</v>
      </c>
      <c r="C233" s="77" t="s">
        <v>6</v>
      </c>
      <c r="D233" s="79"/>
      <c r="E233" s="79"/>
      <c r="F233" s="77">
        <v>3</v>
      </c>
      <c r="G233" s="79"/>
      <c r="H233" s="79"/>
    </row>
    <row r="234" spans="1:8" ht="15">
      <c r="A234" s="79">
        <v>230</v>
      </c>
      <c r="B234" s="77" t="s">
        <v>428</v>
      </c>
      <c r="C234" s="77" t="s">
        <v>6</v>
      </c>
      <c r="D234" s="79"/>
      <c r="E234" s="79"/>
      <c r="F234" s="77">
        <v>1</v>
      </c>
      <c r="G234" s="79"/>
      <c r="H234" s="79"/>
    </row>
    <row r="235" spans="1:8" ht="15">
      <c r="A235" s="79">
        <v>231</v>
      </c>
      <c r="B235" s="77" t="s">
        <v>438</v>
      </c>
      <c r="C235" s="77" t="s">
        <v>8</v>
      </c>
      <c r="D235" s="79"/>
      <c r="E235" s="79"/>
      <c r="F235" s="77">
        <v>1</v>
      </c>
      <c r="G235" s="79"/>
      <c r="H235" s="79"/>
    </row>
    <row r="236" spans="1:8" ht="15">
      <c r="A236" s="79">
        <v>232</v>
      </c>
      <c r="B236" s="77" t="s">
        <v>445</v>
      </c>
      <c r="C236" s="77" t="s">
        <v>6</v>
      </c>
      <c r="D236" s="79"/>
      <c r="E236" s="79"/>
      <c r="F236" s="77">
        <v>1</v>
      </c>
      <c r="G236" s="79"/>
      <c r="H236" s="79"/>
    </row>
    <row r="237" spans="1:8" ht="15">
      <c r="A237" s="79">
        <v>233</v>
      </c>
      <c r="B237" s="77" t="s">
        <v>452</v>
      </c>
      <c r="C237" s="77" t="s">
        <v>7</v>
      </c>
      <c r="D237" s="79"/>
      <c r="E237" s="79"/>
      <c r="F237" s="77">
        <v>1</v>
      </c>
      <c r="G237" s="79"/>
      <c r="H237" s="79"/>
    </row>
    <row r="238" spans="1:8" ht="15">
      <c r="A238" s="79">
        <v>234</v>
      </c>
      <c r="B238" s="77" t="s">
        <v>509</v>
      </c>
      <c r="C238" s="77" t="s">
        <v>6</v>
      </c>
      <c r="D238" s="79"/>
      <c r="E238" s="79"/>
      <c r="F238" s="77"/>
      <c r="G238" s="79">
        <v>1</v>
      </c>
      <c r="H238" s="79">
        <v>14.5</v>
      </c>
    </row>
    <row r="239" spans="1:8" ht="15">
      <c r="A239" s="79">
        <v>235</v>
      </c>
      <c r="B239" s="77" t="s">
        <v>463</v>
      </c>
      <c r="C239" s="77" t="s">
        <v>10</v>
      </c>
      <c r="D239" s="79"/>
      <c r="E239" s="79"/>
      <c r="F239" s="77"/>
      <c r="G239" s="79">
        <v>9</v>
      </c>
      <c r="H239" s="79">
        <v>100</v>
      </c>
    </row>
    <row r="240" spans="1:8" ht="15">
      <c r="A240" s="79">
        <v>236</v>
      </c>
      <c r="B240" s="77" t="s">
        <v>548</v>
      </c>
      <c r="C240" s="77" t="s">
        <v>10</v>
      </c>
      <c r="D240" s="79"/>
      <c r="E240" s="79"/>
      <c r="F240" s="77"/>
      <c r="G240" s="79">
        <v>7</v>
      </c>
      <c r="H240" s="79">
        <v>68</v>
      </c>
    </row>
    <row r="241" spans="1:8" ht="15">
      <c r="A241" s="79">
        <v>237</v>
      </c>
      <c r="B241" s="77" t="s">
        <v>549</v>
      </c>
      <c r="C241" s="77" t="s">
        <v>6</v>
      </c>
      <c r="D241" s="79"/>
      <c r="E241" s="79"/>
      <c r="F241" s="77"/>
      <c r="G241" s="79">
        <v>2</v>
      </c>
      <c r="H241" s="79">
        <v>120</v>
      </c>
    </row>
    <row r="242" spans="1:8" ht="15">
      <c r="A242" s="79">
        <v>238</v>
      </c>
      <c r="B242" s="77" t="s">
        <v>474</v>
      </c>
      <c r="C242" s="77" t="s">
        <v>6</v>
      </c>
      <c r="D242" s="79"/>
      <c r="E242" s="79"/>
      <c r="F242" s="77"/>
      <c r="G242" s="79">
        <v>2</v>
      </c>
      <c r="H242" s="79">
        <v>22</v>
      </c>
    </row>
    <row r="243" spans="1:8" ht="15">
      <c r="A243" s="79">
        <v>239</v>
      </c>
      <c r="B243" s="77" t="s">
        <v>427</v>
      </c>
      <c r="C243" s="77" t="s">
        <v>10</v>
      </c>
      <c r="D243" s="79"/>
      <c r="E243" s="79"/>
      <c r="F243" s="77"/>
      <c r="G243" s="79">
        <v>4</v>
      </c>
      <c r="H243" s="79">
        <v>514</v>
      </c>
    </row>
    <row r="244" spans="1:8" ht="15">
      <c r="A244" s="79">
        <v>240</v>
      </c>
      <c r="B244" s="77" t="s">
        <v>496</v>
      </c>
      <c r="C244" s="77" t="s">
        <v>6</v>
      </c>
      <c r="D244" s="79"/>
      <c r="E244" s="79"/>
      <c r="F244" s="77"/>
      <c r="G244" s="79">
        <v>1</v>
      </c>
      <c r="H244" s="79">
        <v>5</v>
      </c>
    </row>
    <row r="245" spans="1:8" ht="15">
      <c r="A245" s="79">
        <v>241</v>
      </c>
      <c r="B245" s="77" t="s">
        <v>493</v>
      </c>
      <c r="C245" s="77" t="s">
        <v>10</v>
      </c>
      <c r="D245" s="79"/>
      <c r="E245" s="79"/>
      <c r="F245" s="77"/>
      <c r="G245" s="79">
        <v>6</v>
      </c>
      <c r="H245" s="79">
        <v>72</v>
      </c>
    </row>
    <row r="246" spans="1:8" ht="15">
      <c r="A246" s="79">
        <v>242</v>
      </c>
      <c r="B246" s="77" t="s">
        <v>133</v>
      </c>
      <c r="C246" s="77" t="s">
        <v>10</v>
      </c>
      <c r="D246" s="79"/>
      <c r="E246" s="79"/>
      <c r="F246" s="77"/>
      <c r="G246" s="79">
        <v>1</v>
      </c>
      <c r="H246" s="79">
        <v>250</v>
      </c>
    </row>
    <row r="247" spans="1:8" ht="15">
      <c r="A247" s="79">
        <v>243</v>
      </c>
      <c r="B247" s="77" t="s">
        <v>410</v>
      </c>
      <c r="C247" s="77" t="s">
        <v>5</v>
      </c>
      <c r="D247" s="79"/>
      <c r="E247" s="79"/>
      <c r="F247" s="77"/>
      <c r="G247" s="79">
        <v>4</v>
      </c>
      <c r="H247" s="79">
        <v>65</v>
      </c>
    </row>
    <row r="248" spans="1:8" ht="15">
      <c r="A248" s="79">
        <v>244</v>
      </c>
      <c r="B248" s="77" t="s">
        <v>650</v>
      </c>
      <c r="C248" s="77" t="s">
        <v>10</v>
      </c>
      <c r="D248" s="79"/>
      <c r="E248" s="79"/>
      <c r="F248" s="77"/>
      <c r="G248" s="79">
        <v>1</v>
      </c>
      <c r="H248" s="79">
        <v>15</v>
      </c>
    </row>
    <row r="249" spans="1:8" ht="15">
      <c r="A249" s="79">
        <v>245</v>
      </c>
      <c r="B249" s="77" t="s">
        <v>399</v>
      </c>
      <c r="C249" s="77" t="s">
        <v>6</v>
      </c>
      <c r="D249" s="79"/>
      <c r="E249" s="79"/>
      <c r="F249" s="77"/>
      <c r="G249" s="79">
        <v>1</v>
      </c>
      <c r="H249" s="79">
        <v>281</v>
      </c>
    </row>
    <row r="250" spans="1:8" ht="15">
      <c r="A250" s="79">
        <v>246</v>
      </c>
      <c r="B250" s="77" t="s">
        <v>565</v>
      </c>
      <c r="C250" s="77" t="s">
        <v>9</v>
      </c>
      <c r="D250" s="79"/>
      <c r="E250" s="79"/>
      <c r="F250" s="77"/>
      <c r="G250" s="79">
        <v>4</v>
      </c>
      <c r="H250" s="79">
        <v>45</v>
      </c>
    </row>
    <row r="251" spans="1:8" ht="15">
      <c r="A251" s="79">
        <v>247</v>
      </c>
      <c r="B251" s="77" t="s">
        <v>425</v>
      </c>
      <c r="C251" s="77" t="s">
        <v>10</v>
      </c>
      <c r="D251" s="79"/>
      <c r="E251" s="79"/>
      <c r="F251" s="77"/>
      <c r="G251" s="79">
        <v>1</v>
      </c>
      <c r="H251" s="79">
        <v>10</v>
      </c>
    </row>
    <row r="252" spans="1:8" ht="15">
      <c r="A252" s="79">
        <v>248</v>
      </c>
      <c r="B252" s="77" t="s">
        <v>518</v>
      </c>
      <c r="C252" s="77" t="s">
        <v>10</v>
      </c>
      <c r="D252" s="79"/>
      <c r="E252" s="79"/>
      <c r="F252" s="77"/>
      <c r="G252" s="79">
        <v>4</v>
      </c>
      <c r="H252" s="79">
        <v>20.38</v>
      </c>
    </row>
    <row r="253" spans="1:8" ht="15">
      <c r="A253" s="79">
        <v>249</v>
      </c>
      <c r="B253" s="77" t="s">
        <v>791</v>
      </c>
      <c r="C253" s="77" t="s">
        <v>6</v>
      </c>
      <c r="D253" s="79"/>
      <c r="E253" s="79"/>
      <c r="F253" s="77"/>
      <c r="G253" s="79">
        <v>2</v>
      </c>
      <c r="H253" s="79">
        <v>60</v>
      </c>
    </row>
    <row r="254" spans="1:8" ht="15">
      <c r="A254" s="79">
        <v>250</v>
      </c>
      <c r="B254" s="77" t="s">
        <v>469</v>
      </c>
      <c r="C254" s="77" t="s">
        <v>10</v>
      </c>
      <c r="D254" s="79"/>
      <c r="E254" s="79"/>
      <c r="F254" s="77"/>
      <c r="G254" s="79">
        <v>1</v>
      </c>
      <c r="H254" s="79">
        <v>230.6</v>
      </c>
    </row>
    <row r="255" spans="1:8" ht="15">
      <c r="A255" s="79">
        <v>251</v>
      </c>
      <c r="B255" s="77" t="s">
        <v>472</v>
      </c>
      <c r="C255" s="77" t="s">
        <v>8</v>
      </c>
      <c r="D255" s="79"/>
      <c r="E255" s="79"/>
      <c r="F255" s="77"/>
      <c r="G255" s="79">
        <v>2</v>
      </c>
      <c r="H255" s="79">
        <v>30</v>
      </c>
    </row>
    <row r="256" spans="1:8" ht="15">
      <c r="A256" s="79">
        <v>252</v>
      </c>
      <c r="B256" s="77" t="s">
        <v>504</v>
      </c>
      <c r="C256" s="77" t="s">
        <v>505</v>
      </c>
      <c r="D256" s="79"/>
      <c r="E256" s="79"/>
      <c r="F256" s="77"/>
      <c r="G256" s="79">
        <v>4</v>
      </c>
      <c r="H256" s="79">
        <v>98.73</v>
      </c>
    </row>
    <row r="257" spans="1:8" ht="15">
      <c r="A257" s="79">
        <v>253</v>
      </c>
      <c r="B257" s="77" t="s">
        <v>530</v>
      </c>
      <c r="C257" s="77" t="s">
        <v>6</v>
      </c>
      <c r="D257" s="79"/>
      <c r="E257" s="79"/>
      <c r="F257" s="77"/>
      <c r="G257" s="79">
        <v>1</v>
      </c>
      <c r="H257" s="79">
        <v>50</v>
      </c>
    </row>
    <row r="258" spans="1:8" ht="15">
      <c r="A258" s="79">
        <v>254</v>
      </c>
      <c r="B258" s="77" t="s">
        <v>499</v>
      </c>
      <c r="C258" s="77" t="s">
        <v>6</v>
      </c>
      <c r="D258" s="79"/>
      <c r="E258" s="79"/>
      <c r="F258" s="77"/>
      <c r="G258" s="79">
        <v>2</v>
      </c>
      <c r="H258" s="79">
        <v>509.4</v>
      </c>
    </row>
    <row r="259" spans="1:8" ht="15">
      <c r="A259" s="79">
        <v>255</v>
      </c>
      <c r="B259" s="77" t="s">
        <v>555</v>
      </c>
      <c r="C259" s="77" t="s">
        <v>10</v>
      </c>
      <c r="D259" s="79"/>
      <c r="E259" s="79"/>
      <c r="F259" s="77"/>
      <c r="G259" s="79">
        <v>2</v>
      </c>
      <c r="H259" s="79">
        <v>18</v>
      </c>
    </row>
    <row r="260" spans="1:8" ht="15">
      <c r="A260" s="79">
        <v>256</v>
      </c>
      <c r="B260" s="77" t="s">
        <v>559</v>
      </c>
      <c r="C260" s="77" t="s">
        <v>7</v>
      </c>
      <c r="D260" s="79"/>
      <c r="E260" s="79"/>
      <c r="F260" s="77"/>
      <c r="G260" s="79">
        <v>1</v>
      </c>
      <c r="H260" s="79">
        <v>15</v>
      </c>
    </row>
    <row r="261" spans="1:8" ht="15">
      <c r="A261" s="79">
        <v>257</v>
      </c>
      <c r="B261" s="77" t="s">
        <v>424</v>
      </c>
      <c r="C261" s="77" t="s">
        <v>7</v>
      </c>
      <c r="D261" s="79"/>
      <c r="E261" s="79"/>
      <c r="F261" s="77"/>
      <c r="G261" s="79">
        <v>1</v>
      </c>
      <c r="H261" s="79">
        <v>10</v>
      </c>
    </row>
    <row r="262" spans="1:8" ht="15">
      <c r="A262" s="79">
        <v>258</v>
      </c>
      <c r="B262" s="77" t="s">
        <v>404</v>
      </c>
      <c r="C262" s="77" t="s">
        <v>7</v>
      </c>
      <c r="D262" s="79"/>
      <c r="E262" s="79"/>
      <c r="F262" s="77"/>
      <c r="G262" s="79">
        <v>2</v>
      </c>
      <c r="H262" s="79">
        <v>30</v>
      </c>
    </row>
    <row r="263" spans="1:8" ht="15">
      <c r="A263" s="79">
        <v>259</v>
      </c>
      <c r="B263" s="77" t="s">
        <v>562</v>
      </c>
      <c r="C263" s="77" t="s">
        <v>7</v>
      </c>
      <c r="D263" s="79"/>
      <c r="E263" s="79"/>
      <c r="F263" s="77"/>
      <c r="G263" s="79">
        <v>8</v>
      </c>
      <c r="H263" s="79">
        <v>160</v>
      </c>
    </row>
    <row r="264" spans="1:8" ht="15">
      <c r="A264" s="79">
        <v>260</v>
      </c>
      <c r="B264" s="77" t="s">
        <v>412</v>
      </c>
      <c r="C264" s="77" t="s">
        <v>7</v>
      </c>
      <c r="D264" s="79"/>
      <c r="E264" s="79"/>
      <c r="F264" s="77"/>
      <c r="G264" s="79">
        <v>6</v>
      </c>
      <c r="H264" s="79">
        <v>100</v>
      </c>
    </row>
    <row r="265" spans="1:8" ht="15">
      <c r="A265" s="79">
        <v>261</v>
      </c>
      <c r="B265" s="77" t="s">
        <v>550</v>
      </c>
      <c r="C265" s="77" t="s">
        <v>6</v>
      </c>
      <c r="D265" s="79"/>
      <c r="E265" s="79"/>
      <c r="F265" s="77"/>
      <c r="G265" s="79">
        <v>2</v>
      </c>
      <c r="H265" s="79">
        <v>25</v>
      </c>
    </row>
    <row r="266" spans="1:8" ht="15">
      <c r="A266" s="79">
        <v>262</v>
      </c>
      <c r="B266" s="77" t="s">
        <v>511</v>
      </c>
      <c r="C266" s="77" t="s">
        <v>6</v>
      </c>
      <c r="D266" s="79"/>
      <c r="E266" s="79"/>
      <c r="F266" s="77"/>
      <c r="G266" s="79">
        <v>3</v>
      </c>
      <c r="H266" s="79">
        <v>565</v>
      </c>
    </row>
    <row r="267" spans="1:8" ht="15">
      <c r="A267" s="79">
        <v>263</v>
      </c>
      <c r="B267" s="77" t="s">
        <v>545</v>
      </c>
      <c r="C267" s="77" t="s">
        <v>7</v>
      </c>
      <c r="D267" s="79"/>
      <c r="E267" s="79"/>
      <c r="F267" s="77"/>
      <c r="G267" s="79">
        <v>6</v>
      </c>
      <c r="H267" s="79">
        <v>80</v>
      </c>
    </row>
    <row r="268" spans="1:8" ht="15">
      <c r="A268" s="79">
        <v>264</v>
      </c>
      <c r="B268" s="77" t="s">
        <v>391</v>
      </c>
      <c r="C268" s="77" t="s">
        <v>9</v>
      </c>
      <c r="D268" s="79"/>
      <c r="E268" s="79"/>
      <c r="F268" s="77"/>
      <c r="G268" s="79">
        <v>6</v>
      </c>
      <c r="H268" s="79">
        <v>90</v>
      </c>
    </row>
    <row r="269" spans="1:8" ht="15">
      <c r="A269" s="79">
        <v>265</v>
      </c>
      <c r="B269" s="77" t="s">
        <v>458</v>
      </c>
      <c r="C269" s="77" t="s">
        <v>7</v>
      </c>
      <c r="D269" s="79"/>
      <c r="E269" s="79"/>
      <c r="F269" s="77"/>
      <c r="G269" s="79">
        <v>1</v>
      </c>
      <c r="H269" s="79">
        <v>7.5</v>
      </c>
    </row>
    <row r="270" spans="1:8" ht="15">
      <c r="A270" s="79">
        <v>266</v>
      </c>
      <c r="B270" s="77" t="s">
        <v>450</v>
      </c>
      <c r="C270" s="77" t="s">
        <v>7</v>
      </c>
      <c r="D270" s="79"/>
      <c r="E270" s="79"/>
      <c r="F270" s="77"/>
      <c r="G270" s="79">
        <v>1</v>
      </c>
      <c r="H270" s="79">
        <v>15</v>
      </c>
    </row>
    <row r="271" spans="1:8" ht="15">
      <c r="A271" s="79">
        <v>267</v>
      </c>
      <c r="B271" s="77" t="s">
        <v>483</v>
      </c>
      <c r="C271" s="77" t="s">
        <v>5</v>
      </c>
      <c r="D271" s="79"/>
      <c r="E271" s="79"/>
      <c r="F271" s="77"/>
      <c r="G271" s="79">
        <v>2</v>
      </c>
      <c r="H271" s="79">
        <v>30</v>
      </c>
    </row>
    <row r="272" spans="1:8" ht="15">
      <c r="A272" s="79">
        <v>268</v>
      </c>
      <c r="B272" s="77" t="s">
        <v>429</v>
      </c>
      <c r="C272" s="77" t="s">
        <v>7</v>
      </c>
      <c r="D272" s="79"/>
      <c r="E272" s="79"/>
      <c r="F272" s="77"/>
      <c r="G272" s="79">
        <v>2</v>
      </c>
      <c r="H272" s="79">
        <v>30</v>
      </c>
    </row>
    <row r="273" spans="1:8" ht="15">
      <c r="A273" s="79">
        <v>269</v>
      </c>
      <c r="B273" s="77" t="s">
        <v>382</v>
      </c>
      <c r="C273" s="77" t="s">
        <v>6</v>
      </c>
      <c r="D273" s="79"/>
      <c r="E273" s="79"/>
      <c r="F273" s="77"/>
      <c r="G273" s="79">
        <v>2</v>
      </c>
      <c r="H273" s="79">
        <v>75</v>
      </c>
    </row>
    <row r="274" spans="1:8" ht="15">
      <c r="A274" s="79">
        <v>270</v>
      </c>
      <c r="B274" s="77" t="s">
        <v>726</v>
      </c>
      <c r="C274" s="77" t="s">
        <v>7</v>
      </c>
      <c r="D274" s="79"/>
      <c r="E274" s="79"/>
      <c r="F274" s="77"/>
      <c r="G274" s="79">
        <v>1</v>
      </c>
      <c r="H274" s="79">
        <v>10</v>
      </c>
    </row>
    <row r="275" spans="1:8" ht="15">
      <c r="A275" s="79">
        <v>271</v>
      </c>
      <c r="B275" s="77" t="s">
        <v>544</v>
      </c>
      <c r="C275" s="77" t="s">
        <v>7</v>
      </c>
      <c r="D275" s="79"/>
      <c r="E275" s="79"/>
      <c r="F275" s="77"/>
      <c r="G275" s="79">
        <v>1</v>
      </c>
      <c r="H275" s="79">
        <v>6</v>
      </c>
    </row>
    <row r="276" spans="1:8" ht="15">
      <c r="A276" s="79">
        <v>272</v>
      </c>
      <c r="B276" s="77" t="s">
        <v>529</v>
      </c>
      <c r="C276" s="77" t="s">
        <v>8</v>
      </c>
      <c r="D276" s="79"/>
      <c r="E276" s="79"/>
      <c r="F276" s="77"/>
      <c r="G276" s="79">
        <v>4</v>
      </c>
      <c r="H276" s="79">
        <v>41.5</v>
      </c>
    </row>
    <row r="277" spans="1:8" ht="15">
      <c r="A277" s="79">
        <v>273</v>
      </c>
      <c r="B277" s="77" t="s">
        <v>479</v>
      </c>
      <c r="C277" s="77" t="s">
        <v>7</v>
      </c>
      <c r="D277" s="79"/>
      <c r="E277" s="79"/>
      <c r="F277" s="77"/>
      <c r="G277" s="79">
        <v>2</v>
      </c>
      <c r="H277" s="79">
        <v>15</v>
      </c>
    </row>
    <row r="278" spans="1:8" ht="15">
      <c r="A278" s="79">
        <v>274</v>
      </c>
      <c r="B278" s="77" t="s">
        <v>506</v>
      </c>
      <c r="C278" s="77" t="s">
        <v>6</v>
      </c>
      <c r="D278" s="79"/>
      <c r="E278" s="79"/>
      <c r="F278" s="77"/>
      <c r="G278" s="79">
        <v>1</v>
      </c>
      <c r="H278" s="79">
        <v>5</v>
      </c>
    </row>
    <row r="279" spans="1:8" ht="15">
      <c r="A279" s="79">
        <v>275</v>
      </c>
      <c r="B279" s="77" t="s">
        <v>400</v>
      </c>
      <c r="C279" s="77" t="s">
        <v>6</v>
      </c>
      <c r="D279" s="79"/>
      <c r="E279" s="79"/>
      <c r="F279" s="77"/>
      <c r="G279" s="79">
        <v>2</v>
      </c>
      <c r="H279" s="79">
        <v>23</v>
      </c>
    </row>
    <row r="280" spans="1:8" ht="15">
      <c r="A280" s="79">
        <v>276</v>
      </c>
      <c r="B280" s="77" t="s">
        <v>663</v>
      </c>
      <c r="C280" s="77" t="s">
        <v>7</v>
      </c>
      <c r="D280" s="79"/>
      <c r="E280" s="79"/>
      <c r="F280" s="77"/>
      <c r="G280" s="79">
        <v>3</v>
      </c>
      <c r="H280" s="79">
        <v>29</v>
      </c>
    </row>
    <row r="281" spans="1:8" ht="15">
      <c r="A281" s="79">
        <v>277</v>
      </c>
      <c r="B281" s="77" t="s">
        <v>476</v>
      </c>
      <c r="C281" s="77" t="s">
        <v>9</v>
      </c>
      <c r="D281" s="79"/>
      <c r="E281" s="79"/>
      <c r="F281" s="77"/>
      <c r="G281" s="79">
        <v>10</v>
      </c>
      <c r="H281" s="79">
        <v>87.8</v>
      </c>
    </row>
    <row r="282" spans="1:8" ht="15">
      <c r="A282" s="79">
        <v>278</v>
      </c>
      <c r="B282" s="77" t="s">
        <v>514</v>
      </c>
      <c r="C282" s="77" t="s">
        <v>8</v>
      </c>
      <c r="D282" s="79"/>
      <c r="E282" s="79"/>
      <c r="F282" s="77"/>
      <c r="G282" s="79">
        <v>1</v>
      </c>
      <c r="H282" s="79">
        <v>5</v>
      </c>
    </row>
    <row r="283" spans="1:8" ht="15">
      <c r="A283" s="79">
        <v>279</v>
      </c>
      <c r="B283" s="77" t="s">
        <v>403</v>
      </c>
      <c r="C283" s="77" t="s">
        <v>8</v>
      </c>
      <c r="D283" s="79"/>
      <c r="E283" s="79"/>
      <c r="F283" s="77"/>
      <c r="G283" s="79">
        <v>4</v>
      </c>
      <c r="H283" s="79">
        <v>45</v>
      </c>
    </row>
    <row r="284" spans="1:8" ht="15">
      <c r="A284" s="79">
        <v>280</v>
      </c>
      <c r="B284" s="77" t="s">
        <v>523</v>
      </c>
      <c r="C284" s="77" t="s">
        <v>7</v>
      </c>
      <c r="D284" s="79"/>
      <c r="E284" s="79"/>
      <c r="F284" s="77"/>
      <c r="G284" s="79">
        <v>1</v>
      </c>
      <c r="H284" s="79">
        <v>15</v>
      </c>
    </row>
    <row r="285" spans="1:8" ht="15">
      <c r="A285" s="79">
        <v>281</v>
      </c>
      <c r="B285" s="77" t="s">
        <v>598</v>
      </c>
      <c r="C285" s="77" t="s">
        <v>7</v>
      </c>
      <c r="D285" s="79"/>
      <c r="E285" s="79"/>
      <c r="F285" s="77"/>
      <c r="G285" s="79">
        <v>1</v>
      </c>
      <c r="H285" s="79">
        <v>15</v>
      </c>
    </row>
    <row r="286" spans="1:8" ht="15">
      <c r="A286" s="79">
        <v>282</v>
      </c>
      <c r="B286" s="77" t="s">
        <v>473</v>
      </c>
      <c r="C286" s="77" t="s">
        <v>8</v>
      </c>
      <c r="D286" s="79"/>
      <c r="E286" s="79"/>
      <c r="F286" s="77"/>
      <c r="G286" s="79">
        <v>3</v>
      </c>
      <c r="H286" s="79">
        <v>31</v>
      </c>
    </row>
    <row r="287" spans="1:8" ht="15">
      <c r="A287" s="79">
        <v>283</v>
      </c>
      <c r="B287" s="77" t="s">
        <v>766</v>
      </c>
      <c r="C287" s="77" t="s">
        <v>7</v>
      </c>
      <c r="D287" s="79"/>
      <c r="E287" s="79"/>
      <c r="F287" s="77"/>
      <c r="G287" s="79">
        <v>1</v>
      </c>
      <c r="H287" s="79">
        <v>8</v>
      </c>
    </row>
    <row r="288" spans="1:8" ht="15">
      <c r="A288" s="79">
        <v>284</v>
      </c>
      <c r="B288" s="77" t="s">
        <v>528</v>
      </c>
      <c r="C288" s="77" t="s">
        <v>6</v>
      </c>
      <c r="D288" s="79"/>
      <c r="E288" s="79"/>
      <c r="F288" s="77"/>
      <c r="G288" s="79">
        <v>1</v>
      </c>
      <c r="H288" s="79">
        <v>11</v>
      </c>
    </row>
    <row r="289" spans="1:8" ht="15">
      <c r="A289" s="79">
        <v>285</v>
      </c>
      <c r="B289" s="77" t="s">
        <v>430</v>
      </c>
      <c r="C289" s="77" t="s">
        <v>7</v>
      </c>
      <c r="D289" s="79"/>
      <c r="E289" s="79"/>
      <c r="F289" s="77"/>
      <c r="G289" s="79">
        <v>4</v>
      </c>
      <c r="H289" s="79">
        <v>38</v>
      </c>
    </row>
    <row r="290" spans="1:8" ht="15">
      <c r="A290" s="79">
        <v>286</v>
      </c>
      <c r="B290" s="77" t="s">
        <v>540</v>
      </c>
      <c r="C290" s="77" t="s">
        <v>7</v>
      </c>
      <c r="D290" s="79"/>
      <c r="E290" s="79"/>
      <c r="F290" s="77"/>
      <c r="G290" s="79">
        <v>1</v>
      </c>
      <c r="H290" s="79">
        <v>15</v>
      </c>
    </row>
    <row r="291" spans="1:8" ht="15">
      <c r="A291" s="79">
        <v>287</v>
      </c>
      <c r="B291" s="77" t="s">
        <v>494</v>
      </c>
      <c r="C291" s="77" t="s">
        <v>7</v>
      </c>
      <c r="D291" s="79"/>
      <c r="E291" s="79"/>
      <c r="F291" s="77"/>
      <c r="G291" s="79">
        <v>1</v>
      </c>
      <c r="H291" s="79">
        <v>15</v>
      </c>
    </row>
    <row r="292" spans="1:8" ht="15">
      <c r="A292" s="79">
        <v>288</v>
      </c>
      <c r="B292" s="77" t="s">
        <v>569</v>
      </c>
      <c r="C292" s="77" t="s">
        <v>7</v>
      </c>
      <c r="D292" s="79"/>
      <c r="E292" s="79"/>
      <c r="F292" s="77"/>
      <c r="G292" s="79">
        <v>1</v>
      </c>
      <c r="H292" s="79">
        <v>50</v>
      </c>
    </row>
    <row r="293" spans="1:8" ht="15">
      <c r="A293" s="79">
        <v>289</v>
      </c>
      <c r="B293" s="77" t="s">
        <v>498</v>
      </c>
      <c r="C293" s="77" t="s">
        <v>7</v>
      </c>
      <c r="D293" s="79"/>
      <c r="E293" s="79"/>
      <c r="F293" s="77"/>
      <c r="G293" s="79">
        <v>1</v>
      </c>
      <c r="H293" s="79">
        <v>8</v>
      </c>
    </row>
    <row r="294" spans="1:8" ht="15">
      <c r="A294" s="79">
        <v>290</v>
      </c>
      <c r="B294" s="77" t="s">
        <v>390</v>
      </c>
      <c r="C294" s="77" t="s">
        <v>7</v>
      </c>
      <c r="D294" s="79"/>
      <c r="E294" s="79"/>
      <c r="F294" s="77"/>
      <c r="G294" s="79">
        <v>3</v>
      </c>
      <c r="H294" s="79">
        <v>26</v>
      </c>
    </row>
    <row r="295" spans="1:8" ht="15">
      <c r="A295" s="79">
        <v>291</v>
      </c>
      <c r="B295" s="77" t="s">
        <v>475</v>
      </c>
      <c r="C295" s="77" t="s">
        <v>7</v>
      </c>
      <c r="D295" s="79"/>
      <c r="E295" s="79"/>
      <c r="F295" s="77"/>
      <c r="G295" s="79">
        <v>1</v>
      </c>
      <c r="H295" s="79">
        <v>15</v>
      </c>
    </row>
    <row r="296" spans="1:8" ht="15">
      <c r="A296" s="79">
        <v>292</v>
      </c>
      <c r="B296" s="77" t="s">
        <v>439</v>
      </c>
      <c r="C296" s="77" t="s">
        <v>8</v>
      </c>
      <c r="D296" s="79"/>
      <c r="E296" s="79"/>
      <c r="F296" s="77"/>
      <c r="G296" s="79">
        <v>1</v>
      </c>
      <c r="H296" s="79">
        <v>15</v>
      </c>
    </row>
    <row r="297" spans="1:8" ht="15">
      <c r="A297" s="79">
        <v>293</v>
      </c>
      <c r="B297" s="77" t="s">
        <v>512</v>
      </c>
      <c r="C297" s="77" t="s">
        <v>7</v>
      </c>
      <c r="D297" s="79"/>
      <c r="E297" s="79"/>
      <c r="F297" s="77"/>
      <c r="G297" s="79">
        <v>1</v>
      </c>
      <c r="H297" s="79">
        <v>5</v>
      </c>
    </row>
    <row r="298" spans="1:8" ht="15">
      <c r="A298" s="79">
        <v>294</v>
      </c>
      <c r="B298" s="77" t="s">
        <v>421</v>
      </c>
      <c r="C298" s="77" t="s">
        <v>7</v>
      </c>
      <c r="D298" s="79"/>
      <c r="E298" s="79"/>
      <c r="F298" s="77"/>
      <c r="G298" s="79">
        <v>3</v>
      </c>
      <c r="H298" s="79">
        <v>33</v>
      </c>
    </row>
    <row r="299" spans="1:8" ht="15">
      <c r="A299" s="79">
        <v>295</v>
      </c>
      <c r="B299" s="77" t="s">
        <v>474</v>
      </c>
      <c r="C299" s="77" t="s">
        <v>8</v>
      </c>
      <c r="D299" s="79"/>
      <c r="E299" s="79"/>
      <c r="F299" s="77"/>
      <c r="G299" s="79">
        <v>11</v>
      </c>
      <c r="H299" s="79">
        <v>109</v>
      </c>
    </row>
    <row r="300" spans="1:8" ht="15">
      <c r="A300" s="79">
        <v>296</v>
      </c>
      <c r="B300" s="77" t="s">
        <v>604</v>
      </c>
      <c r="C300" s="77" t="s">
        <v>7</v>
      </c>
      <c r="D300" s="79"/>
      <c r="E300" s="79"/>
      <c r="F300" s="77"/>
      <c r="G300" s="79">
        <v>3</v>
      </c>
      <c r="H300" s="79">
        <v>13</v>
      </c>
    </row>
    <row r="301" spans="1:8" ht="15">
      <c r="A301" s="79">
        <v>297</v>
      </c>
      <c r="B301" s="77" t="s">
        <v>487</v>
      </c>
      <c r="C301" s="77" t="s">
        <v>8</v>
      </c>
      <c r="D301" s="79"/>
      <c r="E301" s="79"/>
      <c r="F301" s="77"/>
      <c r="G301" s="79">
        <v>1</v>
      </c>
      <c r="H301" s="79">
        <v>15</v>
      </c>
    </row>
    <row r="302" spans="1:8" ht="15">
      <c r="A302" s="79">
        <v>298</v>
      </c>
      <c r="B302" s="77" t="s">
        <v>331</v>
      </c>
      <c r="C302" s="77" t="s">
        <v>7</v>
      </c>
      <c r="D302" s="79"/>
      <c r="E302" s="79"/>
      <c r="F302" s="77"/>
      <c r="G302" s="79">
        <v>1</v>
      </c>
      <c r="H302" s="79">
        <v>7</v>
      </c>
    </row>
    <row r="303" spans="1:8" ht="15">
      <c r="A303" s="79">
        <v>299</v>
      </c>
      <c r="B303" s="77" t="s">
        <v>379</v>
      </c>
      <c r="C303" s="77" t="s">
        <v>8</v>
      </c>
      <c r="D303" s="79"/>
      <c r="E303" s="79"/>
      <c r="F303" s="77"/>
      <c r="G303" s="79">
        <v>8</v>
      </c>
      <c r="H303" s="79">
        <v>69</v>
      </c>
    </row>
    <row r="304" spans="1:8" ht="15">
      <c r="A304" s="79">
        <v>300</v>
      </c>
      <c r="B304" s="77" t="s">
        <v>451</v>
      </c>
      <c r="C304" s="77" t="s">
        <v>7</v>
      </c>
      <c r="D304" s="79"/>
      <c r="E304" s="79"/>
      <c r="F304" s="77"/>
      <c r="G304" s="79">
        <v>5</v>
      </c>
      <c r="H304" s="79">
        <v>50</v>
      </c>
    </row>
    <row r="305" spans="1:8" ht="15">
      <c r="A305" s="79">
        <v>301</v>
      </c>
      <c r="B305" s="77" t="s">
        <v>552</v>
      </c>
      <c r="C305" s="77" t="s">
        <v>7</v>
      </c>
      <c r="D305" s="79"/>
      <c r="E305" s="79"/>
      <c r="F305" s="77"/>
      <c r="G305" s="79">
        <v>3</v>
      </c>
      <c r="H305" s="79">
        <v>45</v>
      </c>
    </row>
    <row r="306" spans="1:8" ht="15">
      <c r="A306" s="79">
        <v>302</v>
      </c>
      <c r="B306" s="77" t="s">
        <v>330</v>
      </c>
      <c r="C306" s="77" t="s">
        <v>7</v>
      </c>
      <c r="D306" s="79"/>
      <c r="E306" s="79"/>
      <c r="F306" s="77"/>
      <c r="G306" s="79">
        <v>1</v>
      </c>
      <c r="H306" s="79">
        <v>15</v>
      </c>
    </row>
    <row r="307" spans="1:8" ht="15">
      <c r="A307" s="79">
        <v>303</v>
      </c>
      <c r="B307" s="77" t="s">
        <v>488</v>
      </c>
      <c r="C307" s="77" t="s">
        <v>7</v>
      </c>
      <c r="D307" s="79"/>
      <c r="E307" s="79"/>
      <c r="F307" s="77"/>
      <c r="G307" s="79">
        <v>1</v>
      </c>
      <c r="H307" s="79">
        <v>15</v>
      </c>
    </row>
    <row r="308" spans="1:8" ht="15">
      <c r="A308" s="79">
        <v>304</v>
      </c>
      <c r="B308" s="77" t="s">
        <v>477</v>
      </c>
      <c r="C308" s="77" t="s">
        <v>7</v>
      </c>
      <c r="D308" s="79"/>
      <c r="E308" s="79"/>
      <c r="F308" s="77"/>
      <c r="G308" s="79">
        <v>1</v>
      </c>
      <c r="H308" s="79">
        <v>15</v>
      </c>
    </row>
    <row r="309" spans="1:8" ht="15">
      <c r="A309" s="79">
        <v>305</v>
      </c>
      <c r="B309" s="77" t="s">
        <v>383</v>
      </c>
      <c r="C309" s="77" t="s">
        <v>7</v>
      </c>
      <c r="D309" s="79"/>
      <c r="E309" s="79"/>
      <c r="F309" s="77"/>
      <c r="G309" s="79">
        <v>3</v>
      </c>
      <c r="H309" s="79">
        <v>45</v>
      </c>
    </row>
    <row r="310" spans="1:8" ht="15">
      <c r="A310" s="79">
        <v>306</v>
      </c>
      <c r="B310" s="77" t="s">
        <v>752</v>
      </c>
      <c r="C310" s="77" t="s">
        <v>7</v>
      </c>
      <c r="D310" s="79"/>
      <c r="E310" s="79"/>
      <c r="F310" s="77"/>
      <c r="G310" s="79">
        <v>1</v>
      </c>
      <c r="H310" s="79">
        <v>45</v>
      </c>
    </row>
    <row r="311" spans="1:8" ht="15">
      <c r="A311" s="79">
        <v>307</v>
      </c>
      <c r="B311" s="77" t="s">
        <v>605</v>
      </c>
      <c r="C311" s="77" t="s">
        <v>6</v>
      </c>
      <c r="D311" s="79"/>
      <c r="E311" s="79"/>
      <c r="F311" s="77"/>
      <c r="G311" s="79">
        <v>1</v>
      </c>
      <c r="H311" s="79">
        <v>140</v>
      </c>
    </row>
    <row r="312" spans="1:8" ht="15">
      <c r="A312" s="79">
        <v>308</v>
      </c>
      <c r="B312" s="77" t="s">
        <v>416</v>
      </c>
      <c r="C312" s="77" t="s">
        <v>8</v>
      </c>
      <c r="D312" s="79"/>
      <c r="E312" s="79"/>
      <c r="F312" s="77"/>
      <c r="G312" s="79">
        <v>1</v>
      </c>
      <c r="H312" s="79">
        <v>15</v>
      </c>
    </row>
    <row r="313" spans="1:8" ht="15">
      <c r="A313" s="79">
        <v>309</v>
      </c>
      <c r="B313" s="77" t="s">
        <v>706</v>
      </c>
      <c r="C313" s="77" t="s">
        <v>7</v>
      </c>
      <c r="D313" s="79"/>
      <c r="E313" s="79"/>
      <c r="F313" s="77"/>
      <c r="G313" s="79">
        <v>1</v>
      </c>
      <c r="H313" s="79">
        <v>15</v>
      </c>
    </row>
    <row r="314" spans="1:8" ht="15">
      <c r="A314" s="79">
        <v>310</v>
      </c>
      <c r="B314" s="77" t="s">
        <v>435</v>
      </c>
      <c r="C314" s="77" t="s">
        <v>6</v>
      </c>
      <c r="D314" s="79"/>
      <c r="E314" s="79"/>
      <c r="F314" s="77"/>
      <c r="G314" s="79">
        <v>2</v>
      </c>
      <c r="H314" s="79">
        <v>24</v>
      </c>
    </row>
    <row r="315" spans="1:8" ht="15">
      <c r="A315" s="79">
        <v>311</v>
      </c>
      <c r="B315" s="77" t="s">
        <v>515</v>
      </c>
      <c r="C315" s="77" t="s">
        <v>5</v>
      </c>
      <c r="D315" s="79"/>
      <c r="E315" s="79"/>
      <c r="F315" s="77"/>
      <c r="G315" s="79">
        <v>1</v>
      </c>
      <c r="H315" s="79">
        <v>15</v>
      </c>
    </row>
    <row r="316" spans="1:8" ht="15">
      <c r="A316" s="79">
        <v>312</v>
      </c>
      <c r="B316" s="77" t="s">
        <v>387</v>
      </c>
      <c r="C316" s="77" t="s">
        <v>8</v>
      </c>
      <c r="D316" s="79"/>
      <c r="E316" s="79"/>
      <c r="F316" s="77"/>
      <c r="G316" s="79">
        <v>3</v>
      </c>
      <c r="H316" s="79">
        <v>18</v>
      </c>
    </row>
    <row r="317" spans="1:8" ht="15">
      <c r="A317" s="79">
        <v>313</v>
      </c>
      <c r="B317" s="77" t="s">
        <v>502</v>
      </c>
      <c r="C317" s="77" t="s">
        <v>6</v>
      </c>
      <c r="D317" s="79"/>
      <c r="E317" s="79"/>
      <c r="F317" s="77"/>
      <c r="G317" s="79">
        <v>1</v>
      </c>
      <c r="H317" s="79">
        <v>7</v>
      </c>
    </row>
    <row r="318" spans="1:8" ht="15">
      <c r="A318" s="79">
        <v>314</v>
      </c>
      <c r="B318" s="77" t="s">
        <v>482</v>
      </c>
      <c r="C318" s="77" t="s">
        <v>6</v>
      </c>
      <c r="D318" s="79"/>
      <c r="E318" s="79"/>
      <c r="F318" s="77"/>
      <c r="G318" s="79">
        <v>10</v>
      </c>
      <c r="H318" s="79">
        <v>0.23999999999999996</v>
      </c>
    </row>
    <row r="319" spans="1:8" ht="15">
      <c r="A319" s="79">
        <v>315</v>
      </c>
      <c r="B319" s="77" t="s">
        <v>723</v>
      </c>
      <c r="C319" s="77" t="s">
        <v>6</v>
      </c>
      <c r="D319" s="79"/>
      <c r="E319" s="79"/>
      <c r="F319" s="77"/>
      <c r="G319" s="79">
        <v>1</v>
      </c>
      <c r="H319" s="79">
        <v>7</v>
      </c>
    </row>
    <row r="320" spans="1:8" ht="15">
      <c r="A320" s="79">
        <v>316</v>
      </c>
      <c r="B320" s="77" t="s">
        <v>385</v>
      </c>
      <c r="C320" s="77" t="s">
        <v>6</v>
      </c>
      <c r="D320" s="79"/>
      <c r="E320" s="79"/>
      <c r="F320" s="77"/>
      <c r="G320" s="79">
        <v>1</v>
      </c>
      <c r="H320" s="79">
        <v>15</v>
      </c>
    </row>
    <row r="321" spans="1:8" ht="15">
      <c r="A321" s="79">
        <v>317</v>
      </c>
      <c r="B321" s="77" t="s">
        <v>680</v>
      </c>
      <c r="C321" s="77" t="s">
        <v>6</v>
      </c>
      <c r="D321" s="79"/>
      <c r="E321" s="79"/>
      <c r="F321" s="77"/>
      <c r="G321" s="79">
        <v>1</v>
      </c>
      <c r="H321" s="79">
        <v>12</v>
      </c>
    </row>
    <row r="322" spans="1:8" ht="15">
      <c r="A322" s="79">
        <v>318</v>
      </c>
      <c r="B322" s="77" t="s">
        <v>422</v>
      </c>
      <c r="C322" s="77" t="s">
        <v>6</v>
      </c>
      <c r="D322" s="79"/>
      <c r="E322" s="79"/>
      <c r="F322" s="77"/>
      <c r="G322" s="79">
        <v>1</v>
      </c>
      <c r="H322" s="79">
        <v>15</v>
      </c>
    </row>
    <row r="323" spans="1:8" ht="15">
      <c r="A323" s="79">
        <v>319</v>
      </c>
      <c r="B323" s="77" t="s">
        <v>406</v>
      </c>
      <c r="C323" s="77" t="s">
        <v>6</v>
      </c>
      <c r="D323" s="79"/>
      <c r="E323" s="79"/>
      <c r="F323" s="77"/>
      <c r="G323" s="79">
        <v>3</v>
      </c>
      <c r="H323" s="79">
        <v>24</v>
      </c>
    </row>
    <row r="324" spans="1:8" ht="15">
      <c r="A324" s="79">
        <v>320</v>
      </c>
      <c r="B324" s="77" t="s">
        <v>486</v>
      </c>
      <c r="C324" s="77" t="s">
        <v>6</v>
      </c>
      <c r="D324" s="79"/>
      <c r="E324" s="79"/>
      <c r="F324" s="77"/>
      <c r="G324" s="79">
        <v>2</v>
      </c>
      <c r="H324" s="79">
        <v>23</v>
      </c>
    </row>
    <row r="325" spans="1:8" ht="15">
      <c r="A325" s="79">
        <v>321</v>
      </c>
      <c r="B325" s="77" t="s">
        <v>419</v>
      </c>
      <c r="C325" s="77" t="s">
        <v>6</v>
      </c>
      <c r="D325" s="79"/>
      <c r="E325" s="79"/>
      <c r="F325" s="77"/>
      <c r="G325" s="79">
        <v>3</v>
      </c>
      <c r="H325" s="79">
        <v>20</v>
      </c>
    </row>
    <row r="326" spans="1:8" ht="15">
      <c r="A326" s="79">
        <v>322</v>
      </c>
      <c r="B326" s="77" t="s">
        <v>682</v>
      </c>
      <c r="C326" s="77" t="s">
        <v>6</v>
      </c>
      <c r="D326" s="79"/>
      <c r="E326" s="79"/>
      <c r="F326" s="77"/>
      <c r="G326" s="79">
        <v>2</v>
      </c>
      <c r="H326" s="79">
        <v>30</v>
      </c>
    </row>
    <row r="327" spans="1:8" ht="15">
      <c r="A327" s="79">
        <v>323</v>
      </c>
      <c r="B327" s="77" t="s">
        <v>391</v>
      </c>
      <c r="C327" s="77" t="s">
        <v>8</v>
      </c>
      <c r="D327" s="79"/>
      <c r="E327" s="79"/>
      <c r="F327" s="77"/>
      <c r="G327" s="79">
        <v>3</v>
      </c>
      <c r="H327" s="79">
        <v>30</v>
      </c>
    </row>
    <row r="328" spans="1:8" ht="15">
      <c r="A328" s="79">
        <v>324</v>
      </c>
      <c r="B328" s="77" t="s">
        <v>538</v>
      </c>
      <c r="C328" s="77" t="s">
        <v>11</v>
      </c>
      <c r="D328" s="79"/>
      <c r="E328" s="79"/>
      <c r="F328" s="77"/>
      <c r="G328" s="79">
        <v>1</v>
      </c>
      <c r="H328" s="79">
        <v>12</v>
      </c>
    </row>
    <row r="329" spans="1:8" ht="15">
      <c r="A329" s="79">
        <v>325</v>
      </c>
      <c r="B329" s="77" t="s">
        <v>780</v>
      </c>
      <c r="C329" s="77" t="s">
        <v>780</v>
      </c>
      <c r="D329" s="79"/>
      <c r="E329" s="79"/>
      <c r="F329" s="77"/>
      <c r="G329" s="79">
        <v>5</v>
      </c>
      <c r="H329" s="79">
        <v>145</v>
      </c>
    </row>
    <row r="330" spans="1:8" ht="15">
      <c r="A330" s="79">
        <v>326</v>
      </c>
      <c r="B330" s="77" t="s">
        <v>467</v>
      </c>
      <c r="C330" s="77" t="s">
        <v>6</v>
      </c>
      <c r="D330" s="79"/>
      <c r="E330" s="79"/>
      <c r="F330" s="77"/>
      <c r="G330" s="79">
        <v>3</v>
      </c>
      <c r="H330" s="79">
        <v>67</v>
      </c>
    </row>
    <row r="331" spans="1:8" ht="15">
      <c r="A331" s="79">
        <v>327</v>
      </c>
      <c r="B331" s="77" t="s">
        <v>525</v>
      </c>
      <c r="C331" s="77" t="s">
        <v>6</v>
      </c>
      <c r="D331" s="79"/>
      <c r="E331" s="79"/>
      <c r="F331" s="77"/>
      <c r="G331" s="79">
        <v>7</v>
      </c>
      <c r="H331" s="79">
        <v>77</v>
      </c>
    </row>
    <row r="332" spans="1:8" ht="15">
      <c r="A332" s="79">
        <v>328</v>
      </c>
      <c r="B332" s="77" t="s">
        <v>428</v>
      </c>
      <c r="C332" s="77" t="s">
        <v>6</v>
      </c>
      <c r="D332" s="79"/>
      <c r="E332" s="79"/>
      <c r="F332" s="77"/>
      <c r="G332" s="79">
        <v>2</v>
      </c>
      <c r="H332" s="79">
        <v>16.5</v>
      </c>
    </row>
    <row r="333" spans="1:8" ht="15">
      <c r="A333" s="79">
        <v>329</v>
      </c>
      <c r="B333" s="77" t="s">
        <v>438</v>
      </c>
      <c r="C333" s="77" t="s">
        <v>8</v>
      </c>
      <c r="D333" s="79"/>
      <c r="E333" s="79"/>
      <c r="F333" s="77"/>
      <c r="G333" s="79">
        <v>1</v>
      </c>
      <c r="H333" s="79">
        <v>4</v>
      </c>
    </row>
    <row r="334" spans="1:8" ht="15">
      <c r="A334" s="79">
        <v>330</v>
      </c>
      <c r="B334" s="77" t="s">
        <v>432</v>
      </c>
      <c r="C334" s="77" t="s">
        <v>7</v>
      </c>
      <c r="D334" s="79"/>
      <c r="E334" s="79"/>
      <c r="F334" s="77"/>
      <c r="G334" s="79">
        <v>5</v>
      </c>
      <c r="H334" s="79">
        <v>31</v>
      </c>
    </row>
    <row r="335" spans="1:8" ht="15">
      <c r="A335" s="79">
        <v>331</v>
      </c>
      <c r="B335" s="77" t="s">
        <v>531</v>
      </c>
      <c r="C335" s="77" t="s">
        <v>8</v>
      </c>
      <c r="D335" s="79"/>
      <c r="E335" s="79"/>
      <c r="F335" s="77"/>
      <c r="G335" s="79">
        <v>1</v>
      </c>
      <c r="H335" s="79">
        <v>9</v>
      </c>
    </row>
    <row r="336" spans="1:8" ht="15">
      <c r="A336" s="79">
        <v>332</v>
      </c>
      <c r="B336" s="77" t="s">
        <v>417</v>
      </c>
      <c r="C336" s="77" t="s">
        <v>8</v>
      </c>
      <c r="D336" s="79"/>
      <c r="E336" s="79"/>
      <c r="F336" s="77"/>
      <c r="G336" s="79">
        <v>11</v>
      </c>
      <c r="H336" s="79">
        <v>567.85</v>
      </c>
    </row>
    <row r="337" spans="1:8" ht="15">
      <c r="A337" s="79">
        <v>333</v>
      </c>
      <c r="B337" s="77" t="s">
        <v>465</v>
      </c>
      <c r="C337" s="77" t="s">
        <v>7</v>
      </c>
      <c r="D337" s="79"/>
      <c r="E337" s="79"/>
      <c r="F337" s="77"/>
      <c r="G337" s="79">
        <v>1</v>
      </c>
      <c r="H337" s="79">
        <v>15</v>
      </c>
    </row>
    <row r="338" spans="1:8" ht="15">
      <c r="A338" s="79">
        <v>334</v>
      </c>
      <c r="B338" s="77" t="s">
        <v>585</v>
      </c>
      <c r="C338" s="77" t="s">
        <v>7</v>
      </c>
      <c r="D338" s="79"/>
      <c r="E338" s="79"/>
      <c r="F338" s="77"/>
      <c r="G338" s="79">
        <v>1</v>
      </c>
      <c r="H338" s="79">
        <v>15</v>
      </c>
    </row>
    <row r="339" spans="1:8" ht="15">
      <c r="A339" s="79">
        <v>335</v>
      </c>
      <c r="B339" s="77" t="s">
        <v>684</v>
      </c>
      <c r="C339" s="77" t="s">
        <v>8</v>
      </c>
      <c r="D339" s="79"/>
      <c r="E339" s="79"/>
      <c r="F339" s="77"/>
      <c r="G339" s="79">
        <v>1</v>
      </c>
      <c r="H339" s="79">
        <v>6</v>
      </c>
    </row>
    <row r="340" spans="1:8" ht="15">
      <c r="A340" s="79">
        <v>336</v>
      </c>
      <c r="B340" s="77" t="s">
        <v>741</v>
      </c>
      <c r="C340" s="77" t="s">
        <v>7</v>
      </c>
      <c r="D340" s="79"/>
      <c r="E340" s="79"/>
      <c r="F340" s="77"/>
      <c r="G340" s="79">
        <v>1</v>
      </c>
      <c r="H340" s="79">
        <v>15</v>
      </c>
    </row>
    <row r="341" spans="1:8" ht="15">
      <c r="A341" s="79">
        <v>337</v>
      </c>
      <c r="B341" s="77" t="s">
        <v>445</v>
      </c>
      <c r="C341" s="77" t="s">
        <v>6</v>
      </c>
      <c r="D341" s="79"/>
      <c r="E341" s="79"/>
      <c r="F341" s="77"/>
      <c r="G341" s="79">
        <v>4</v>
      </c>
      <c r="H341" s="79">
        <v>49</v>
      </c>
    </row>
    <row r="342" spans="1:8" ht="15">
      <c r="A342" s="79">
        <v>338</v>
      </c>
      <c r="B342" s="77" t="s">
        <v>431</v>
      </c>
      <c r="C342" s="77" t="s">
        <v>8</v>
      </c>
      <c r="D342" s="79"/>
      <c r="E342" s="79"/>
      <c r="F342" s="77"/>
      <c r="G342" s="79">
        <v>1</v>
      </c>
      <c r="H342" s="79">
        <v>9</v>
      </c>
    </row>
    <row r="343" spans="1:8" ht="15">
      <c r="A343" s="79">
        <v>339</v>
      </c>
      <c r="B343" s="77" t="s">
        <v>452</v>
      </c>
      <c r="C343" s="77" t="s">
        <v>7</v>
      </c>
      <c r="D343" s="79"/>
      <c r="E343" s="79"/>
      <c r="F343" s="77"/>
      <c r="G343" s="79">
        <v>3</v>
      </c>
      <c r="H343" s="79">
        <v>45</v>
      </c>
    </row>
    <row r="344" spans="1:8" ht="15">
      <c r="A344" s="79">
        <v>340</v>
      </c>
      <c r="B344" s="77" t="s">
        <v>468</v>
      </c>
      <c r="C344" s="77" t="s">
        <v>11</v>
      </c>
      <c r="D344" s="79"/>
      <c r="E344" s="79"/>
      <c r="F344" s="77"/>
      <c r="G344" s="79">
        <v>2</v>
      </c>
      <c r="H344" s="79">
        <v>30</v>
      </c>
    </row>
    <row r="345" spans="1:8" ht="18.75">
      <c r="A345" s="163" t="s">
        <v>18</v>
      </c>
      <c r="B345" s="163"/>
      <c r="C345" s="163"/>
      <c r="D345" s="118">
        <f>SUM(D5:D344)</f>
        <v>794</v>
      </c>
      <c r="E345" s="118">
        <f>SUM(E5:E344)</f>
        <v>29701.140000000003</v>
      </c>
      <c r="F345" s="118">
        <f>SUM(F5:F344)</f>
        <v>123</v>
      </c>
      <c r="G345" s="118">
        <f>SUM(G5:G344)</f>
        <v>284</v>
      </c>
      <c r="H345" s="118">
        <f>SUM(H5:H344)</f>
        <v>6365</v>
      </c>
    </row>
  </sheetData>
  <sheetProtection/>
  <mergeCells count="8">
    <mergeCell ref="A345:C345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32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7.140625" style="80" customWidth="1"/>
    <col min="2" max="2" width="29.00390625" style="120" customWidth="1"/>
    <col min="3" max="3" width="19.00390625" style="120" customWidth="1"/>
    <col min="4" max="4" width="11.28125" style="80" customWidth="1"/>
    <col min="5" max="5" width="14.8515625" style="80" customWidth="1"/>
    <col min="6" max="6" width="14.28125" style="120" customWidth="1"/>
    <col min="7" max="7" width="14.57421875" style="80" customWidth="1"/>
    <col min="8" max="8" width="14.421875" style="80" customWidth="1"/>
    <col min="9" max="9" width="9.140625" style="80" customWidth="1"/>
    <col min="10" max="16384" width="9.140625" style="120" customWidth="1"/>
  </cols>
  <sheetData>
    <row r="1" spans="1:8" ht="94.5" customHeight="1">
      <c r="A1" s="152" t="s">
        <v>807</v>
      </c>
      <c r="B1" s="153"/>
      <c r="C1" s="153"/>
      <c r="D1" s="153"/>
      <c r="E1" s="154"/>
      <c r="F1" s="154"/>
      <c r="G1" s="155"/>
      <c r="H1" s="156"/>
    </row>
    <row r="2" spans="1:8" ht="82.5" customHeight="1">
      <c r="A2" s="132" t="s">
        <v>0</v>
      </c>
      <c r="B2" s="132" t="s">
        <v>2</v>
      </c>
      <c r="C2" s="132" t="s">
        <v>3</v>
      </c>
      <c r="D2" s="136" t="s">
        <v>13</v>
      </c>
      <c r="E2" s="136"/>
      <c r="F2" s="132" t="s">
        <v>14</v>
      </c>
      <c r="G2" s="132" t="s">
        <v>15</v>
      </c>
      <c r="H2" s="132"/>
    </row>
    <row r="3" spans="1:8" ht="110.25">
      <c r="A3" s="132"/>
      <c r="B3" s="132"/>
      <c r="C3" s="132"/>
      <c r="D3" s="125" t="s">
        <v>1</v>
      </c>
      <c r="E3" s="125" t="s">
        <v>747</v>
      </c>
      <c r="F3" s="132"/>
      <c r="G3" s="125" t="s">
        <v>575</v>
      </c>
      <c r="H3" s="125" t="s">
        <v>748</v>
      </c>
    </row>
    <row r="4" spans="1:8" ht="15" customHeight="1">
      <c r="A4" s="79">
        <v>1</v>
      </c>
      <c r="B4" s="77">
        <v>2</v>
      </c>
      <c r="C4" s="77">
        <v>3</v>
      </c>
      <c r="D4" s="79">
        <v>4</v>
      </c>
      <c r="E4" s="79">
        <v>5</v>
      </c>
      <c r="F4" s="77">
        <v>6</v>
      </c>
      <c r="G4" s="79">
        <v>7</v>
      </c>
      <c r="H4" s="79">
        <v>8</v>
      </c>
    </row>
    <row r="5" spans="1:12" ht="15">
      <c r="A5" s="79">
        <v>1</v>
      </c>
      <c r="B5" s="77" t="s">
        <v>509</v>
      </c>
      <c r="C5" s="77" t="s">
        <v>6</v>
      </c>
      <c r="D5" s="79"/>
      <c r="E5" s="79"/>
      <c r="F5" s="77">
        <v>1</v>
      </c>
      <c r="G5" s="79"/>
      <c r="H5" s="79"/>
      <c r="J5" s="80"/>
      <c r="L5" s="119"/>
    </row>
    <row r="6" spans="1:12" ht="15">
      <c r="A6" s="79">
        <v>2</v>
      </c>
      <c r="B6" s="77" t="s">
        <v>406</v>
      </c>
      <c r="C6" s="77" t="s">
        <v>10</v>
      </c>
      <c r="D6" s="79">
        <v>5</v>
      </c>
      <c r="E6" s="79">
        <v>378.5</v>
      </c>
      <c r="F6" s="77"/>
      <c r="G6" s="79"/>
      <c r="H6" s="79"/>
      <c r="L6" s="119"/>
    </row>
    <row r="7" spans="1:12" ht="15">
      <c r="A7" s="79">
        <v>3</v>
      </c>
      <c r="B7" s="77" t="s">
        <v>403</v>
      </c>
      <c r="C7" s="77" t="s">
        <v>6</v>
      </c>
      <c r="D7" s="79">
        <v>7</v>
      </c>
      <c r="E7" s="79">
        <v>629.2</v>
      </c>
      <c r="F7" s="77">
        <v>4</v>
      </c>
      <c r="G7" s="79"/>
      <c r="H7" s="79"/>
      <c r="L7" s="119"/>
    </row>
    <row r="8" spans="1:12" ht="15">
      <c r="A8" s="79">
        <v>4</v>
      </c>
      <c r="B8" s="77" t="s">
        <v>463</v>
      </c>
      <c r="C8" s="77" t="s">
        <v>10</v>
      </c>
      <c r="D8" s="79">
        <v>10</v>
      </c>
      <c r="E8" s="79">
        <v>2413.04</v>
      </c>
      <c r="F8" s="77"/>
      <c r="G8" s="79"/>
      <c r="H8" s="79"/>
      <c r="L8" s="119"/>
    </row>
    <row r="9" spans="1:12" ht="15">
      <c r="A9" s="79">
        <v>5</v>
      </c>
      <c r="B9" s="77" t="s">
        <v>548</v>
      </c>
      <c r="C9" s="77" t="s">
        <v>10</v>
      </c>
      <c r="D9" s="79">
        <v>8</v>
      </c>
      <c r="E9" s="79">
        <v>110</v>
      </c>
      <c r="F9" s="77">
        <v>4</v>
      </c>
      <c r="G9" s="79"/>
      <c r="H9" s="79"/>
      <c r="L9" s="119"/>
    </row>
    <row r="10" spans="1:12" ht="15">
      <c r="A10" s="79">
        <v>6</v>
      </c>
      <c r="B10" s="77" t="s">
        <v>549</v>
      </c>
      <c r="C10" s="77" t="s">
        <v>6</v>
      </c>
      <c r="D10" s="79">
        <v>8</v>
      </c>
      <c r="E10" s="79">
        <v>75</v>
      </c>
      <c r="F10" s="77">
        <v>1</v>
      </c>
      <c r="G10" s="79">
        <v>3</v>
      </c>
      <c r="H10" s="79">
        <v>565</v>
      </c>
      <c r="L10" s="119"/>
    </row>
    <row r="11" spans="1:12" ht="15">
      <c r="A11" s="79">
        <v>7</v>
      </c>
      <c r="B11" s="77" t="s">
        <v>474</v>
      </c>
      <c r="C11" s="77" t="s">
        <v>6</v>
      </c>
      <c r="D11" s="79">
        <v>20</v>
      </c>
      <c r="E11" s="79">
        <v>370</v>
      </c>
      <c r="F11" s="77">
        <v>3</v>
      </c>
      <c r="G11" s="79">
        <v>4</v>
      </c>
      <c r="H11" s="79">
        <v>205.4</v>
      </c>
      <c r="L11" s="119"/>
    </row>
    <row r="12" spans="1:12" ht="15">
      <c r="A12" s="79">
        <v>8</v>
      </c>
      <c r="B12" s="77" t="s">
        <v>427</v>
      </c>
      <c r="C12" s="77" t="s">
        <v>10</v>
      </c>
      <c r="D12" s="79">
        <v>6</v>
      </c>
      <c r="E12" s="79">
        <v>18.182</v>
      </c>
      <c r="F12" s="77">
        <v>1</v>
      </c>
      <c r="G12" s="79"/>
      <c r="H12" s="79"/>
      <c r="L12" s="119"/>
    </row>
    <row r="13" spans="1:12" ht="15">
      <c r="A13" s="79">
        <v>9</v>
      </c>
      <c r="B13" s="77" t="s">
        <v>496</v>
      </c>
      <c r="C13" s="77" t="s">
        <v>6</v>
      </c>
      <c r="D13" s="79">
        <v>1</v>
      </c>
      <c r="E13" s="79">
        <v>5</v>
      </c>
      <c r="F13" s="77">
        <v>1</v>
      </c>
      <c r="G13" s="79"/>
      <c r="H13" s="79"/>
      <c r="L13" s="119"/>
    </row>
    <row r="14" spans="1:12" ht="15">
      <c r="A14" s="79">
        <v>10</v>
      </c>
      <c r="B14" s="77" t="s">
        <v>433</v>
      </c>
      <c r="C14" s="77" t="s">
        <v>5</v>
      </c>
      <c r="D14" s="79">
        <v>2</v>
      </c>
      <c r="E14" s="79">
        <v>65</v>
      </c>
      <c r="F14" s="77">
        <v>1</v>
      </c>
      <c r="G14" s="79"/>
      <c r="H14" s="79"/>
      <c r="L14" s="119"/>
    </row>
    <row r="15" spans="1:12" ht="15">
      <c r="A15" s="79">
        <v>11</v>
      </c>
      <c r="B15" s="77" t="s">
        <v>493</v>
      </c>
      <c r="C15" s="77" t="s">
        <v>10</v>
      </c>
      <c r="D15" s="79">
        <v>11</v>
      </c>
      <c r="E15" s="79">
        <v>218</v>
      </c>
      <c r="F15" s="77">
        <v>2</v>
      </c>
      <c r="G15" s="79"/>
      <c r="H15" s="79"/>
      <c r="L15" s="119"/>
    </row>
    <row r="16" spans="1:12" ht="15">
      <c r="A16" s="79">
        <v>12</v>
      </c>
      <c r="B16" s="77" t="s">
        <v>497</v>
      </c>
      <c r="C16" s="77" t="s">
        <v>5</v>
      </c>
      <c r="D16" s="79"/>
      <c r="E16" s="79"/>
      <c r="F16" s="77">
        <v>1</v>
      </c>
      <c r="G16" s="79"/>
      <c r="H16" s="79"/>
      <c r="L16" s="119"/>
    </row>
    <row r="17" spans="1:12" ht="15">
      <c r="A17" s="79">
        <v>13</v>
      </c>
      <c r="B17" s="77" t="s">
        <v>133</v>
      </c>
      <c r="C17" s="77" t="s">
        <v>10</v>
      </c>
      <c r="D17" s="79">
        <v>3</v>
      </c>
      <c r="E17" s="79">
        <v>605.046</v>
      </c>
      <c r="F17" s="77"/>
      <c r="G17" s="79"/>
      <c r="H17" s="79"/>
      <c r="L17" s="119"/>
    </row>
    <row r="18" spans="1:12" ht="15">
      <c r="A18" s="79">
        <v>14</v>
      </c>
      <c r="B18" s="77" t="s">
        <v>410</v>
      </c>
      <c r="C18" s="77" t="s">
        <v>5</v>
      </c>
      <c r="D18" s="79">
        <v>5</v>
      </c>
      <c r="E18" s="79">
        <v>360</v>
      </c>
      <c r="F18" s="77"/>
      <c r="G18" s="79">
        <v>5</v>
      </c>
      <c r="H18" s="79">
        <v>90</v>
      </c>
      <c r="L18" s="119"/>
    </row>
    <row r="19" spans="1:12" ht="15">
      <c r="A19" s="79">
        <v>15</v>
      </c>
      <c r="B19" s="77" t="s">
        <v>471</v>
      </c>
      <c r="C19" s="77" t="s">
        <v>6</v>
      </c>
      <c r="D19" s="79">
        <v>9</v>
      </c>
      <c r="E19" s="79">
        <v>205</v>
      </c>
      <c r="F19" s="77"/>
      <c r="G19" s="79"/>
      <c r="H19" s="79"/>
      <c r="L19" s="119"/>
    </row>
    <row r="20" spans="1:12" ht="15">
      <c r="A20" s="79">
        <v>16</v>
      </c>
      <c r="B20" s="77" t="s">
        <v>564</v>
      </c>
      <c r="C20" s="77" t="s">
        <v>6</v>
      </c>
      <c r="D20" s="79">
        <v>5</v>
      </c>
      <c r="E20" s="79">
        <v>593</v>
      </c>
      <c r="F20" s="77">
        <v>1</v>
      </c>
      <c r="G20" s="79">
        <v>1</v>
      </c>
      <c r="H20" s="79">
        <v>300</v>
      </c>
      <c r="L20" s="119"/>
    </row>
    <row r="21" spans="1:12" ht="15">
      <c r="A21" s="79">
        <v>17</v>
      </c>
      <c r="B21" s="77" t="s">
        <v>380</v>
      </c>
      <c r="C21" s="77" t="s">
        <v>8</v>
      </c>
      <c r="D21" s="79">
        <v>1</v>
      </c>
      <c r="E21" s="79">
        <v>30</v>
      </c>
      <c r="F21" s="77"/>
      <c r="G21" s="79"/>
      <c r="H21" s="79"/>
      <c r="L21" s="119"/>
    </row>
    <row r="22" spans="1:12" ht="15">
      <c r="A22" s="79">
        <v>18</v>
      </c>
      <c r="B22" s="77" t="s">
        <v>399</v>
      </c>
      <c r="C22" s="77" t="s">
        <v>6</v>
      </c>
      <c r="D22" s="79">
        <v>5</v>
      </c>
      <c r="E22" s="79">
        <v>865</v>
      </c>
      <c r="F22" s="77">
        <v>7</v>
      </c>
      <c r="G22" s="79">
        <v>2</v>
      </c>
      <c r="H22" s="79">
        <v>2000</v>
      </c>
      <c r="L22" s="119"/>
    </row>
    <row r="23" spans="1:12" ht="15">
      <c r="A23" s="79">
        <v>19</v>
      </c>
      <c r="B23" s="77" t="s">
        <v>565</v>
      </c>
      <c r="C23" s="77" t="s">
        <v>9</v>
      </c>
      <c r="D23" s="79">
        <v>3</v>
      </c>
      <c r="E23" s="79">
        <v>25.1</v>
      </c>
      <c r="F23" s="77">
        <v>6</v>
      </c>
      <c r="G23" s="79"/>
      <c r="H23" s="79"/>
      <c r="L23" s="119"/>
    </row>
    <row r="24" spans="1:12" ht="15">
      <c r="A24" s="79">
        <v>20</v>
      </c>
      <c r="B24" s="77" t="s">
        <v>425</v>
      </c>
      <c r="C24" s="77" t="s">
        <v>10</v>
      </c>
      <c r="D24" s="79">
        <v>3</v>
      </c>
      <c r="E24" s="79">
        <v>240.136</v>
      </c>
      <c r="F24" s="77">
        <v>2</v>
      </c>
      <c r="G24" s="79">
        <v>1</v>
      </c>
      <c r="H24" s="79">
        <v>15</v>
      </c>
      <c r="L24" s="119"/>
    </row>
    <row r="25" spans="1:12" ht="15">
      <c r="A25" s="79">
        <v>21</v>
      </c>
      <c r="B25" s="77" t="s">
        <v>518</v>
      </c>
      <c r="C25" s="77" t="s">
        <v>10</v>
      </c>
      <c r="D25" s="79">
        <v>2</v>
      </c>
      <c r="E25" s="79">
        <v>2960.092</v>
      </c>
      <c r="F25" s="77"/>
      <c r="G25" s="79"/>
      <c r="H25" s="79"/>
      <c r="L25" s="119"/>
    </row>
    <row r="26" spans="1:12" ht="15">
      <c r="A26" s="79">
        <v>22</v>
      </c>
      <c r="B26" s="77" t="s">
        <v>791</v>
      </c>
      <c r="C26" s="77" t="s">
        <v>6</v>
      </c>
      <c r="D26" s="79">
        <v>1</v>
      </c>
      <c r="E26" s="79">
        <v>30</v>
      </c>
      <c r="F26" s="77">
        <v>2</v>
      </c>
      <c r="G26" s="79"/>
      <c r="H26" s="79"/>
      <c r="L26" s="119"/>
    </row>
    <row r="27" spans="1:12" ht="15">
      <c r="A27" s="79">
        <v>23</v>
      </c>
      <c r="B27" s="77" t="s">
        <v>563</v>
      </c>
      <c r="C27" s="77" t="s">
        <v>10</v>
      </c>
      <c r="D27" s="79"/>
      <c r="E27" s="79"/>
      <c r="F27" s="77">
        <v>2</v>
      </c>
      <c r="G27" s="79"/>
      <c r="H27" s="79"/>
      <c r="L27" s="119"/>
    </row>
    <row r="28" spans="1:12" ht="15">
      <c r="A28" s="79">
        <v>24</v>
      </c>
      <c r="B28" s="77" t="s">
        <v>469</v>
      </c>
      <c r="C28" s="77" t="s">
        <v>10</v>
      </c>
      <c r="D28" s="79">
        <v>4</v>
      </c>
      <c r="E28" s="79">
        <v>101.14</v>
      </c>
      <c r="F28" s="77">
        <v>2</v>
      </c>
      <c r="G28" s="79"/>
      <c r="H28" s="79"/>
      <c r="L28" s="119"/>
    </row>
    <row r="29" spans="1:12" ht="15">
      <c r="A29" s="79">
        <v>25</v>
      </c>
      <c r="B29" s="77" t="s">
        <v>472</v>
      </c>
      <c r="C29" s="77" t="s">
        <v>8</v>
      </c>
      <c r="D29" s="79">
        <v>29</v>
      </c>
      <c r="E29" s="79">
        <v>2350</v>
      </c>
      <c r="F29" s="77">
        <v>3</v>
      </c>
      <c r="G29" s="79">
        <v>2</v>
      </c>
      <c r="H29" s="79">
        <v>25</v>
      </c>
      <c r="L29" s="119"/>
    </row>
    <row r="30" spans="1:12" ht="15">
      <c r="A30" s="79">
        <v>26</v>
      </c>
      <c r="B30" s="77" t="s">
        <v>504</v>
      </c>
      <c r="C30" s="77" t="s">
        <v>505</v>
      </c>
      <c r="D30" s="79">
        <v>9</v>
      </c>
      <c r="E30" s="79">
        <v>1123.5</v>
      </c>
      <c r="F30" s="77">
        <v>1</v>
      </c>
      <c r="G30" s="79"/>
      <c r="H30" s="79"/>
      <c r="L30" s="119"/>
    </row>
    <row r="31" spans="1:12" ht="15">
      <c r="A31" s="79">
        <v>27</v>
      </c>
      <c r="B31" s="77" t="s">
        <v>530</v>
      </c>
      <c r="C31" s="77" t="s">
        <v>6</v>
      </c>
      <c r="D31" s="79">
        <v>2</v>
      </c>
      <c r="E31" s="79">
        <v>75</v>
      </c>
      <c r="F31" s="77">
        <v>3</v>
      </c>
      <c r="G31" s="79"/>
      <c r="H31" s="79"/>
      <c r="L31" s="119"/>
    </row>
    <row r="32" spans="1:12" ht="15">
      <c r="A32" s="79">
        <v>28</v>
      </c>
      <c r="B32" s="77" t="s">
        <v>499</v>
      </c>
      <c r="C32" s="77" t="s">
        <v>6</v>
      </c>
      <c r="D32" s="79">
        <v>4</v>
      </c>
      <c r="E32" s="79">
        <v>90</v>
      </c>
      <c r="F32" s="77">
        <v>2</v>
      </c>
      <c r="G32" s="79"/>
      <c r="H32" s="79"/>
      <c r="L32" s="119"/>
    </row>
    <row r="33" spans="1:12" ht="15">
      <c r="A33" s="79">
        <v>29</v>
      </c>
      <c r="B33" s="77" t="s">
        <v>419</v>
      </c>
      <c r="C33" s="77" t="s">
        <v>6</v>
      </c>
      <c r="D33" s="79">
        <v>16</v>
      </c>
      <c r="E33" s="79">
        <v>10836</v>
      </c>
      <c r="F33" s="77">
        <v>2</v>
      </c>
      <c r="G33" s="79">
        <v>2</v>
      </c>
      <c r="H33" s="79">
        <v>967.2</v>
      </c>
      <c r="L33" s="119"/>
    </row>
    <row r="34" spans="1:12" ht="15">
      <c r="A34" s="79">
        <v>30</v>
      </c>
      <c r="B34" s="77" t="s">
        <v>555</v>
      </c>
      <c r="C34" s="77" t="s">
        <v>10</v>
      </c>
      <c r="D34" s="79">
        <v>2</v>
      </c>
      <c r="E34" s="79">
        <v>102.5</v>
      </c>
      <c r="F34" s="77">
        <v>2</v>
      </c>
      <c r="G34" s="79"/>
      <c r="H34" s="79"/>
      <c r="L34" s="119"/>
    </row>
    <row r="35" spans="1:12" ht="15">
      <c r="A35" s="79">
        <v>31</v>
      </c>
      <c r="B35" s="77" t="s">
        <v>592</v>
      </c>
      <c r="C35" s="77" t="s">
        <v>6</v>
      </c>
      <c r="D35" s="79">
        <v>2</v>
      </c>
      <c r="E35" s="79">
        <v>3015</v>
      </c>
      <c r="F35" s="77">
        <v>8</v>
      </c>
      <c r="G35" s="79"/>
      <c r="H35" s="79"/>
      <c r="L35" s="119"/>
    </row>
    <row r="36" spans="1:12" ht="15">
      <c r="A36" s="79">
        <v>32</v>
      </c>
      <c r="B36" s="77" t="s">
        <v>344</v>
      </c>
      <c r="C36" s="77" t="s">
        <v>6</v>
      </c>
      <c r="D36" s="79"/>
      <c r="E36" s="79"/>
      <c r="F36" s="77">
        <v>5</v>
      </c>
      <c r="G36" s="79"/>
      <c r="H36" s="79"/>
      <c r="L36" s="119"/>
    </row>
    <row r="37" spans="1:12" ht="15">
      <c r="A37" s="79">
        <v>33</v>
      </c>
      <c r="B37" s="77" t="s">
        <v>408</v>
      </c>
      <c r="C37" s="77" t="s">
        <v>409</v>
      </c>
      <c r="D37" s="79">
        <v>2</v>
      </c>
      <c r="E37" s="79">
        <v>7100</v>
      </c>
      <c r="F37" s="77">
        <v>1</v>
      </c>
      <c r="G37" s="79"/>
      <c r="H37" s="79"/>
      <c r="L37" s="119"/>
    </row>
    <row r="38" spans="1:12" ht="15">
      <c r="A38" s="79">
        <v>34</v>
      </c>
      <c r="B38" s="77" t="s">
        <v>446</v>
      </c>
      <c r="C38" s="77" t="s">
        <v>447</v>
      </c>
      <c r="D38" s="79">
        <v>2</v>
      </c>
      <c r="E38" s="79">
        <v>0.08</v>
      </c>
      <c r="F38" s="77"/>
      <c r="G38" s="79"/>
      <c r="H38" s="79"/>
      <c r="L38" s="119"/>
    </row>
    <row r="39" spans="1:12" ht="15">
      <c r="A39" s="79">
        <v>35</v>
      </c>
      <c r="B39" s="77" t="s">
        <v>508</v>
      </c>
      <c r="C39" s="77" t="s">
        <v>10</v>
      </c>
      <c r="D39" s="79">
        <v>1</v>
      </c>
      <c r="E39" s="79">
        <v>0.813</v>
      </c>
      <c r="F39" s="77"/>
      <c r="G39" s="79"/>
      <c r="H39" s="79"/>
      <c r="L39" s="119"/>
    </row>
    <row r="40" spans="1:12" ht="15">
      <c r="A40" s="79">
        <v>36</v>
      </c>
      <c r="B40" s="77" t="s">
        <v>455</v>
      </c>
      <c r="C40" s="77" t="s">
        <v>456</v>
      </c>
      <c r="D40" s="79">
        <v>5</v>
      </c>
      <c r="E40" s="79">
        <v>1150</v>
      </c>
      <c r="F40" s="77">
        <v>4</v>
      </c>
      <c r="G40" s="79">
        <v>1</v>
      </c>
      <c r="H40" s="79">
        <v>10</v>
      </c>
      <c r="L40" s="119"/>
    </row>
    <row r="41" spans="1:12" ht="15">
      <c r="A41" s="79">
        <v>37</v>
      </c>
      <c r="B41" s="77" t="s">
        <v>418</v>
      </c>
      <c r="C41" s="77" t="s">
        <v>6</v>
      </c>
      <c r="D41" s="79">
        <v>1</v>
      </c>
      <c r="E41" s="79">
        <v>10</v>
      </c>
      <c r="F41" s="77"/>
      <c r="G41" s="79"/>
      <c r="H41" s="79"/>
      <c r="L41" s="119"/>
    </row>
    <row r="42" spans="1:12" ht="15">
      <c r="A42" s="79">
        <v>38</v>
      </c>
      <c r="B42" s="77" t="s">
        <v>798</v>
      </c>
      <c r="C42" s="77" t="s">
        <v>10</v>
      </c>
      <c r="D42" s="79">
        <v>1</v>
      </c>
      <c r="E42" s="79">
        <v>600</v>
      </c>
      <c r="F42" s="77"/>
      <c r="G42" s="79"/>
      <c r="H42" s="79"/>
      <c r="L42" s="119"/>
    </row>
    <row r="43" spans="1:12" ht="15">
      <c r="A43" s="79">
        <v>39</v>
      </c>
      <c r="B43" s="77" t="s">
        <v>696</v>
      </c>
      <c r="C43" s="77" t="s">
        <v>9</v>
      </c>
      <c r="D43" s="79">
        <v>1</v>
      </c>
      <c r="E43" s="79">
        <v>4999</v>
      </c>
      <c r="F43" s="77"/>
      <c r="G43" s="79"/>
      <c r="H43" s="79"/>
      <c r="L43" s="119"/>
    </row>
    <row r="44" spans="1:12" ht="15">
      <c r="A44" s="79">
        <v>40</v>
      </c>
      <c r="B44" s="77" t="s">
        <v>714</v>
      </c>
      <c r="C44" s="77" t="s">
        <v>5</v>
      </c>
      <c r="D44" s="79"/>
      <c r="E44" s="79"/>
      <c r="F44" s="77">
        <v>3</v>
      </c>
      <c r="G44" s="79"/>
      <c r="H44" s="79"/>
      <c r="L44" s="119"/>
    </row>
    <row r="45" spans="1:12" ht="15">
      <c r="A45" s="79">
        <v>41</v>
      </c>
      <c r="B45" s="77" t="s">
        <v>484</v>
      </c>
      <c r="C45" s="77" t="s">
        <v>10</v>
      </c>
      <c r="D45" s="79">
        <v>19</v>
      </c>
      <c r="E45" s="79">
        <v>735</v>
      </c>
      <c r="F45" s="77">
        <v>1</v>
      </c>
      <c r="G45" s="79"/>
      <c r="H45" s="79"/>
      <c r="L45" s="119"/>
    </row>
    <row r="46" spans="1:12" ht="15">
      <c r="A46" s="79">
        <v>42</v>
      </c>
      <c r="B46" s="77" t="s">
        <v>799</v>
      </c>
      <c r="C46" s="77" t="s">
        <v>5</v>
      </c>
      <c r="D46" s="79"/>
      <c r="E46" s="79"/>
      <c r="F46" s="77">
        <v>1</v>
      </c>
      <c r="G46" s="79"/>
      <c r="H46" s="79"/>
      <c r="L46" s="119"/>
    </row>
    <row r="47" spans="1:12" ht="15">
      <c r="A47" s="79">
        <v>43</v>
      </c>
      <c r="B47" s="77" t="s">
        <v>415</v>
      </c>
      <c r="C47" s="77" t="s">
        <v>8</v>
      </c>
      <c r="D47" s="79">
        <v>4</v>
      </c>
      <c r="E47" s="79">
        <v>975</v>
      </c>
      <c r="F47" s="77">
        <v>2</v>
      </c>
      <c r="G47" s="79">
        <v>1</v>
      </c>
      <c r="H47" s="79">
        <v>55</v>
      </c>
      <c r="L47" s="119"/>
    </row>
    <row r="48" spans="1:12" ht="15">
      <c r="A48" s="79">
        <v>44</v>
      </c>
      <c r="B48" s="77" t="s">
        <v>559</v>
      </c>
      <c r="C48" s="77" t="s">
        <v>7</v>
      </c>
      <c r="D48" s="79">
        <v>11</v>
      </c>
      <c r="E48" s="79">
        <v>165</v>
      </c>
      <c r="F48" s="77"/>
      <c r="G48" s="79">
        <v>3</v>
      </c>
      <c r="H48" s="79">
        <v>35</v>
      </c>
      <c r="L48" s="119"/>
    </row>
    <row r="49" spans="1:12" ht="15">
      <c r="A49" s="79">
        <v>45</v>
      </c>
      <c r="B49" s="77" t="s">
        <v>593</v>
      </c>
      <c r="C49" s="77" t="s">
        <v>7</v>
      </c>
      <c r="D49" s="79">
        <v>2</v>
      </c>
      <c r="E49" s="79">
        <v>30</v>
      </c>
      <c r="F49" s="77"/>
      <c r="G49" s="79"/>
      <c r="H49" s="79"/>
      <c r="L49" s="119"/>
    </row>
    <row r="50" spans="1:12" ht="15">
      <c r="A50" s="79">
        <v>46</v>
      </c>
      <c r="B50" s="77" t="s">
        <v>520</v>
      </c>
      <c r="C50" s="77" t="s">
        <v>7</v>
      </c>
      <c r="D50" s="79">
        <v>17</v>
      </c>
      <c r="E50" s="79">
        <v>255</v>
      </c>
      <c r="F50" s="77">
        <v>3</v>
      </c>
      <c r="G50" s="79">
        <v>1</v>
      </c>
      <c r="H50" s="79">
        <v>15</v>
      </c>
      <c r="L50" s="119"/>
    </row>
    <row r="51" spans="1:12" ht="15">
      <c r="A51" s="79">
        <v>47</v>
      </c>
      <c r="B51" s="77" t="s">
        <v>424</v>
      </c>
      <c r="C51" s="77" t="s">
        <v>7</v>
      </c>
      <c r="D51" s="79">
        <v>1</v>
      </c>
      <c r="E51" s="79">
        <v>630</v>
      </c>
      <c r="F51" s="77">
        <v>1</v>
      </c>
      <c r="G51" s="79"/>
      <c r="H51" s="79"/>
      <c r="L51" s="119"/>
    </row>
    <row r="52" spans="1:12" ht="15">
      <c r="A52" s="79">
        <v>48</v>
      </c>
      <c r="B52" s="77" t="s">
        <v>480</v>
      </c>
      <c r="C52" s="77" t="s">
        <v>7</v>
      </c>
      <c r="D52" s="79">
        <v>3</v>
      </c>
      <c r="E52" s="79">
        <v>50</v>
      </c>
      <c r="F52" s="77"/>
      <c r="G52" s="79"/>
      <c r="H52" s="79"/>
      <c r="L52" s="119"/>
    </row>
    <row r="53" spans="1:12" ht="15">
      <c r="A53" s="79">
        <v>49</v>
      </c>
      <c r="B53" s="77" t="s">
        <v>404</v>
      </c>
      <c r="C53" s="77" t="s">
        <v>7</v>
      </c>
      <c r="D53" s="79">
        <v>54</v>
      </c>
      <c r="E53" s="79">
        <v>810</v>
      </c>
      <c r="F53" s="77"/>
      <c r="G53" s="79">
        <v>2</v>
      </c>
      <c r="H53" s="79">
        <v>30</v>
      </c>
      <c r="L53" s="119"/>
    </row>
    <row r="54" spans="1:12" ht="15">
      <c r="A54" s="79">
        <v>50</v>
      </c>
      <c r="B54" s="77" t="s">
        <v>724</v>
      </c>
      <c r="C54" s="77" t="s">
        <v>5</v>
      </c>
      <c r="D54" s="79">
        <v>1</v>
      </c>
      <c r="E54" s="79">
        <v>600</v>
      </c>
      <c r="F54" s="77">
        <v>2</v>
      </c>
      <c r="G54" s="79"/>
      <c r="H54" s="79"/>
      <c r="L54" s="119"/>
    </row>
    <row r="55" spans="1:12" ht="15">
      <c r="A55" s="79">
        <v>51</v>
      </c>
      <c r="B55" s="77" t="s">
        <v>562</v>
      </c>
      <c r="C55" s="77" t="s">
        <v>7</v>
      </c>
      <c r="D55" s="79">
        <v>28</v>
      </c>
      <c r="E55" s="79">
        <v>437</v>
      </c>
      <c r="F55" s="77">
        <v>4</v>
      </c>
      <c r="G55" s="79">
        <v>12</v>
      </c>
      <c r="H55" s="79">
        <v>380</v>
      </c>
      <c r="L55" s="119"/>
    </row>
    <row r="56" spans="1:12" ht="15">
      <c r="A56" s="79">
        <v>52</v>
      </c>
      <c r="B56" s="77" t="s">
        <v>412</v>
      </c>
      <c r="C56" s="77" t="s">
        <v>7</v>
      </c>
      <c r="D56" s="79">
        <v>7</v>
      </c>
      <c r="E56" s="79">
        <v>300</v>
      </c>
      <c r="F56" s="77">
        <v>1</v>
      </c>
      <c r="G56" s="79">
        <v>2</v>
      </c>
      <c r="H56" s="79">
        <v>55</v>
      </c>
      <c r="L56" s="119"/>
    </row>
    <row r="57" spans="1:12" ht="15">
      <c r="A57" s="79">
        <v>53</v>
      </c>
      <c r="B57" s="77" t="s">
        <v>550</v>
      </c>
      <c r="C57" s="77" t="s">
        <v>6</v>
      </c>
      <c r="D57" s="79">
        <v>4</v>
      </c>
      <c r="E57" s="79">
        <v>50</v>
      </c>
      <c r="F57" s="77">
        <v>2</v>
      </c>
      <c r="G57" s="79"/>
      <c r="H57" s="79"/>
      <c r="L57" s="119"/>
    </row>
    <row r="58" spans="1:12" ht="15">
      <c r="A58" s="79">
        <v>54</v>
      </c>
      <c r="B58" s="77" t="s">
        <v>511</v>
      </c>
      <c r="C58" s="77" t="s">
        <v>6</v>
      </c>
      <c r="D58" s="79">
        <v>25</v>
      </c>
      <c r="E58" s="79">
        <v>505</v>
      </c>
      <c r="F58" s="77">
        <v>29</v>
      </c>
      <c r="G58" s="79">
        <v>2</v>
      </c>
      <c r="H58" s="79">
        <v>105</v>
      </c>
      <c r="L58" s="119"/>
    </row>
    <row r="59" spans="1:12" ht="15">
      <c r="A59" s="79">
        <v>55</v>
      </c>
      <c r="B59" s="77" t="s">
        <v>800</v>
      </c>
      <c r="C59" s="77" t="s">
        <v>10</v>
      </c>
      <c r="D59" s="79">
        <v>2</v>
      </c>
      <c r="E59" s="79">
        <v>20</v>
      </c>
      <c r="F59" s="77"/>
      <c r="G59" s="79"/>
      <c r="H59" s="79"/>
      <c r="L59" s="119"/>
    </row>
    <row r="60" spans="1:12" ht="15">
      <c r="A60" s="79">
        <v>56</v>
      </c>
      <c r="B60" s="77" t="s">
        <v>466</v>
      </c>
      <c r="C60" s="77" t="s">
        <v>8</v>
      </c>
      <c r="D60" s="79">
        <v>2</v>
      </c>
      <c r="E60" s="79">
        <v>25</v>
      </c>
      <c r="F60" s="77">
        <v>1</v>
      </c>
      <c r="G60" s="79"/>
      <c r="H60" s="79"/>
      <c r="L60" s="119"/>
    </row>
    <row r="61" spans="1:12" ht="15">
      <c r="A61" s="79">
        <v>57</v>
      </c>
      <c r="B61" s="77" t="s">
        <v>545</v>
      </c>
      <c r="C61" s="77" t="s">
        <v>7</v>
      </c>
      <c r="D61" s="79">
        <v>8</v>
      </c>
      <c r="E61" s="79">
        <v>136</v>
      </c>
      <c r="F61" s="77">
        <v>2</v>
      </c>
      <c r="G61" s="79">
        <v>2</v>
      </c>
      <c r="H61" s="79">
        <v>15</v>
      </c>
      <c r="L61" s="119"/>
    </row>
    <row r="62" spans="1:12" ht="15">
      <c r="A62" s="79">
        <v>58</v>
      </c>
      <c r="B62" s="77" t="s">
        <v>527</v>
      </c>
      <c r="C62" s="77" t="s">
        <v>7</v>
      </c>
      <c r="D62" s="79">
        <v>2</v>
      </c>
      <c r="E62" s="79">
        <v>65</v>
      </c>
      <c r="F62" s="77"/>
      <c r="G62" s="79"/>
      <c r="H62" s="79"/>
      <c r="L62" s="119"/>
    </row>
    <row r="63" spans="1:12" ht="15">
      <c r="A63" s="79">
        <v>59</v>
      </c>
      <c r="B63" s="77" t="s">
        <v>521</v>
      </c>
      <c r="C63" s="77" t="s">
        <v>8</v>
      </c>
      <c r="D63" s="79">
        <v>4</v>
      </c>
      <c r="E63" s="79">
        <v>43.5</v>
      </c>
      <c r="F63" s="77">
        <v>1</v>
      </c>
      <c r="G63" s="79">
        <v>1</v>
      </c>
      <c r="H63" s="79">
        <v>15</v>
      </c>
      <c r="L63" s="119"/>
    </row>
    <row r="64" spans="1:12" ht="15">
      <c r="A64" s="79">
        <v>60</v>
      </c>
      <c r="B64" s="77" t="s">
        <v>327</v>
      </c>
      <c r="C64" s="77" t="s">
        <v>19</v>
      </c>
      <c r="D64" s="79">
        <v>1</v>
      </c>
      <c r="E64" s="79">
        <v>10</v>
      </c>
      <c r="F64" s="77"/>
      <c r="G64" s="79"/>
      <c r="H64" s="79"/>
      <c r="L64" s="119"/>
    </row>
    <row r="65" spans="1:12" ht="15">
      <c r="A65" s="79">
        <v>61</v>
      </c>
      <c r="B65" s="77" t="s">
        <v>557</v>
      </c>
      <c r="C65" s="77" t="s">
        <v>6</v>
      </c>
      <c r="D65" s="79">
        <v>2</v>
      </c>
      <c r="E65" s="79">
        <v>25</v>
      </c>
      <c r="F65" s="77">
        <v>1</v>
      </c>
      <c r="G65" s="79"/>
      <c r="H65" s="79"/>
      <c r="L65" s="119"/>
    </row>
    <row r="66" spans="1:12" ht="15">
      <c r="A66" s="79">
        <v>62</v>
      </c>
      <c r="B66" s="77" t="s">
        <v>576</v>
      </c>
      <c r="C66" s="77" t="s">
        <v>7</v>
      </c>
      <c r="D66" s="79">
        <v>1</v>
      </c>
      <c r="E66" s="79">
        <v>15</v>
      </c>
      <c r="F66" s="77"/>
      <c r="G66" s="79"/>
      <c r="H66" s="79"/>
      <c r="L66" s="119"/>
    </row>
    <row r="67" spans="1:12" ht="15">
      <c r="A67" s="79">
        <v>63</v>
      </c>
      <c r="B67" s="77" t="s">
        <v>391</v>
      </c>
      <c r="C67" s="77" t="s">
        <v>9</v>
      </c>
      <c r="D67" s="79">
        <v>5</v>
      </c>
      <c r="E67" s="79">
        <v>75</v>
      </c>
      <c r="F67" s="77"/>
      <c r="G67" s="79">
        <v>2</v>
      </c>
      <c r="H67" s="79">
        <v>17</v>
      </c>
      <c r="L67" s="119"/>
    </row>
    <row r="68" spans="1:12" ht="15">
      <c r="A68" s="79">
        <v>64</v>
      </c>
      <c r="B68" s="77" t="s">
        <v>388</v>
      </c>
      <c r="C68" s="77" t="s">
        <v>7</v>
      </c>
      <c r="D68" s="79">
        <v>4</v>
      </c>
      <c r="E68" s="79">
        <v>70</v>
      </c>
      <c r="F68" s="77">
        <v>1</v>
      </c>
      <c r="G68" s="79">
        <v>1</v>
      </c>
      <c r="H68" s="79">
        <v>15</v>
      </c>
      <c r="L68" s="119"/>
    </row>
    <row r="69" spans="1:12" ht="15">
      <c r="A69" s="79">
        <v>65</v>
      </c>
      <c r="B69" s="77" t="s">
        <v>458</v>
      </c>
      <c r="C69" s="77" t="s">
        <v>7</v>
      </c>
      <c r="D69" s="79">
        <v>4</v>
      </c>
      <c r="E69" s="79">
        <v>40</v>
      </c>
      <c r="F69" s="77">
        <v>1</v>
      </c>
      <c r="G69" s="79">
        <v>2</v>
      </c>
      <c r="H69" s="79">
        <v>15</v>
      </c>
      <c r="L69" s="119"/>
    </row>
    <row r="70" spans="1:12" ht="15">
      <c r="A70" s="79">
        <v>66</v>
      </c>
      <c r="B70" s="77" t="s">
        <v>560</v>
      </c>
      <c r="C70" s="77" t="s">
        <v>5</v>
      </c>
      <c r="D70" s="79">
        <v>1</v>
      </c>
      <c r="E70" s="79">
        <v>15</v>
      </c>
      <c r="F70" s="77"/>
      <c r="G70" s="79"/>
      <c r="H70" s="79"/>
      <c r="L70" s="119"/>
    </row>
    <row r="71" spans="1:12" ht="15">
      <c r="A71" s="79">
        <v>67</v>
      </c>
      <c r="B71" s="77" t="s">
        <v>450</v>
      </c>
      <c r="C71" s="77" t="s">
        <v>7</v>
      </c>
      <c r="D71" s="79">
        <v>5</v>
      </c>
      <c r="E71" s="79">
        <v>85</v>
      </c>
      <c r="F71" s="77">
        <v>2</v>
      </c>
      <c r="G71" s="79"/>
      <c r="H71" s="79"/>
      <c r="L71" s="119"/>
    </row>
    <row r="72" spans="1:12" ht="15">
      <c r="A72" s="79">
        <v>68</v>
      </c>
      <c r="B72" s="77" t="s">
        <v>483</v>
      </c>
      <c r="C72" s="77" t="s">
        <v>5</v>
      </c>
      <c r="D72" s="79">
        <v>1</v>
      </c>
      <c r="E72" s="79">
        <v>600</v>
      </c>
      <c r="F72" s="77"/>
      <c r="G72" s="79">
        <v>1</v>
      </c>
      <c r="H72" s="79">
        <v>15</v>
      </c>
      <c r="L72" s="119"/>
    </row>
    <row r="73" spans="1:12" ht="15">
      <c r="A73" s="79">
        <v>69</v>
      </c>
      <c r="B73" s="77" t="s">
        <v>647</v>
      </c>
      <c r="C73" s="77" t="s">
        <v>5</v>
      </c>
      <c r="D73" s="79"/>
      <c r="E73" s="79"/>
      <c r="F73" s="77">
        <v>1</v>
      </c>
      <c r="G73" s="79"/>
      <c r="H73" s="79"/>
      <c r="L73" s="119"/>
    </row>
    <row r="74" spans="1:12" ht="15">
      <c r="A74" s="79">
        <v>70</v>
      </c>
      <c r="B74" s="77" t="s">
        <v>429</v>
      </c>
      <c r="C74" s="77" t="s">
        <v>7</v>
      </c>
      <c r="D74" s="79">
        <v>22</v>
      </c>
      <c r="E74" s="79">
        <v>320</v>
      </c>
      <c r="F74" s="77">
        <v>70</v>
      </c>
      <c r="G74" s="79">
        <v>1</v>
      </c>
      <c r="H74" s="79">
        <v>250</v>
      </c>
      <c r="L74" s="119"/>
    </row>
    <row r="75" spans="1:12" ht="15">
      <c r="A75" s="79">
        <v>71</v>
      </c>
      <c r="B75" s="77" t="s">
        <v>513</v>
      </c>
      <c r="C75" s="77" t="s">
        <v>7</v>
      </c>
      <c r="D75" s="79">
        <v>2</v>
      </c>
      <c r="E75" s="79">
        <v>30</v>
      </c>
      <c r="F75" s="77"/>
      <c r="G75" s="79"/>
      <c r="H75" s="79"/>
      <c r="L75" s="119"/>
    </row>
    <row r="76" spans="1:12" ht="15">
      <c r="A76" s="79">
        <v>72</v>
      </c>
      <c r="B76" s="77" t="s">
        <v>342</v>
      </c>
      <c r="C76" s="77" t="s">
        <v>11</v>
      </c>
      <c r="D76" s="79">
        <v>5</v>
      </c>
      <c r="E76" s="79">
        <v>204</v>
      </c>
      <c r="F76" s="77"/>
      <c r="G76" s="79"/>
      <c r="H76" s="79"/>
      <c r="L76" s="119"/>
    </row>
    <row r="77" spans="1:12" ht="15">
      <c r="A77" s="79">
        <v>73</v>
      </c>
      <c r="B77" s="77" t="s">
        <v>382</v>
      </c>
      <c r="C77" s="77" t="s">
        <v>6</v>
      </c>
      <c r="D77" s="79">
        <v>2</v>
      </c>
      <c r="E77" s="79">
        <v>30</v>
      </c>
      <c r="F77" s="77">
        <v>1</v>
      </c>
      <c r="G77" s="79">
        <v>2</v>
      </c>
      <c r="H77" s="79">
        <v>25</v>
      </c>
      <c r="L77" s="119"/>
    </row>
    <row r="78" spans="1:12" ht="15">
      <c r="A78" s="79">
        <v>74</v>
      </c>
      <c r="B78" s="77" t="s">
        <v>801</v>
      </c>
      <c r="C78" s="77" t="s">
        <v>6</v>
      </c>
      <c r="D78" s="79">
        <v>1</v>
      </c>
      <c r="E78" s="79">
        <v>15</v>
      </c>
      <c r="F78" s="77"/>
      <c r="G78" s="79"/>
      <c r="H78" s="79"/>
      <c r="L78" s="119"/>
    </row>
    <row r="79" spans="1:12" ht="15">
      <c r="A79" s="79">
        <v>75</v>
      </c>
      <c r="B79" s="77" t="s">
        <v>403</v>
      </c>
      <c r="C79" s="77" t="s">
        <v>5</v>
      </c>
      <c r="D79" s="79"/>
      <c r="E79" s="79"/>
      <c r="F79" s="77">
        <v>1</v>
      </c>
      <c r="G79" s="79"/>
      <c r="H79" s="79"/>
      <c r="L79" s="119"/>
    </row>
    <row r="80" spans="1:12" ht="15">
      <c r="A80" s="79">
        <v>76</v>
      </c>
      <c r="B80" s="77" t="s">
        <v>551</v>
      </c>
      <c r="C80" s="77" t="s">
        <v>7</v>
      </c>
      <c r="D80" s="79">
        <v>1</v>
      </c>
      <c r="E80" s="79">
        <v>10</v>
      </c>
      <c r="F80" s="77"/>
      <c r="G80" s="79"/>
      <c r="H80" s="79"/>
      <c r="L80" s="119"/>
    </row>
    <row r="81" spans="1:12" ht="15">
      <c r="A81" s="79">
        <v>77</v>
      </c>
      <c r="B81" s="77" t="s">
        <v>725</v>
      </c>
      <c r="C81" s="77" t="s">
        <v>7</v>
      </c>
      <c r="D81" s="79">
        <v>1</v>
      </c>
      <c r="E81" s="79">
        <v>5</v>
      </c>
      <c r="F81" s="77"/>
      <c r="G81" s="79">
        <v>1</v>
      </c>
      <c r="H81" s="79">
        <v>12</v>
      </c>
      <c r="L81" s="119"/>
    </row>
    <row r="82" spans="1:12" ht="15">
      <c r="A82" s="79">
        <v>78</v>
      </c>
      <c r="B82" s="77" t="s">
        <v>401</v>
      </c>
      <c r="C82" s="77" t="s">
        <v>7</v>
      </c>
      <c r="D82" s="79">
        <v>2</v>
      </c>
      <c r="E82" s="79">
        <v>23</v>
      </c>
      <c r="F82" s="77"/>
      <c r="G82" s="79"/>
      <c r="H82" s="79"/>
      <c r="L82" s="119"/>
    </row>
    <row r="83" spans="1:12" ht="15">
      <c r="A83" s="79">
        <v>79</v>
      </c>
      <c r="B83" s="77" t="s">
        <v>612</v>
      </c>
      <c r="C83" s="77" t="s">
        <v>8</v>
      </c>
      <c r="D83" s="79">
        <v>1</v>
      </c>
      <c r="E83" s="79">
        <v>15</v>
      </c>
      <c r="F83" s="77"/>
      <c r="G83" s="79"/>
      <c r="H83" s="79"/>
      <c r="L83" s="119"/>
    </row>
    <row r="84" spans="1:12" ht="15">
      <c r="A84" s="79">
        <v>80</v>
      </c>
      <c r="B84" s="77" t="s">
        <v>556</v>
      </c>
      <c r="C84" s="77" t="s">
        <v>7</v>
      </c>
      <c r="D84" s="79">
        <v>1</v>
      </c>
      <c r="E84" s="79">
        <v>3.25</v>
      </c>
      <c r="F84" s="77"/>
      <c r="G84" s="79"/>
      <c r="H84" s="79"/>
      <c r="L84" s="119"/>
    </row>
    <row r="85" spans="1:12" ht="15">
      <c r="A85" s="79">
        <v>81</v>
      </c>
      <c r="B85" s="77" t="s">
        <v>529</v>
      </c>
      <c r="C85" s="77" t="s">
        <v>8</v>
      </c>
      <c r="D85" s="79">
        <v>5</v>
      </c>
      <c r="E85" s="79">
        <v>43</v>
      </c>
      <c r="F85" s="77"/>
      <c r="G85" s="79">
        <v>3</v>
      </c>
      <c r="H85" s="79">
        <v>23</v>
      </c>
      <c r="L85" s="119"/>
    </row>
    <row r="86" spans="1:12" ht="15">
      <c r="A86" s="79">
        <v>82</v>
      </c>
      <c r="B86" s="77" t="s">
        <v>751</v>
      </c>
      <c r="C86" s="77" t="s">
        <v>7</v>
      </c>
      <c r="D86" s="79">
        <v>1</v>
      </c>
      <c r="E86" s="79">
        <v>8</v>
      </c>
      <c r="F86" s="77"/>
      <c r="G86" s="79"/>
      <c r="H86" s="79"/>
      <c r="L86" s="119"/>
    </row>
    <row r="87" spans="1:12" ht="15">
      <c r="A87" s="79">
        <v>83</v>
      </c>
      <c r="B87" s="77" t="s">
        <v>659</v>
      </c>
      <c r="C87" s="77" t="s">
        <v>9</v>
      </c>
      <c r="D87" s="79">
        <v>1</v>
      </c>
      <c r="E87" s="79">
        <v>120</v>
      </c>
      <c r="F87" s="77"/>
      <c r="G87" s="79"/>
      <c r="H87" s="79"/>
      <c r="L87" s="119"/>
    </row>
    <row r="88" spans="1:12" ht="15">
      <c r="A88" s="79">
        <v>84</v>
      </c>
      <c r="B88" s="77" t="s">
        <v>578</v>
      </c>
      <c r="C88" s="77" t="s">
        <v>7</v>
      </c>
      <c r="D88" s="79">
        <v>5</v>
      </c>
      <c r="E88" s="79">
        <v>22.5</v>
      </c>
      <c r="F88" s="77"/>
      <c r="G88" s="79"/>
      <c r="H88" s="79"/>
      <c r="L88" s="119"/>
    </row>
    <row r="89" spans="1:12" ht="15">
      <c r="A89" s="79">
        <v>85</v>
      </c>
      <c r="B89" s="77" t="s">
        <v>792</v>
      </c>
      <c r="C89" s="77" t="s">
        <v>5</v>
      </c>
      <c r="D89" s="79">
        <v>1</v>
      </c>
      <c r="E89" s="79">
        <v>150</v>
      </c>
      <c r="F89" s="77">
        <v>1</v>
      </c>
      <c r="G89" s="79"/>
      <c r="H89" s="79"/>
      <c r="L89" s="119"/>
    </row>
    <row r="90" spans="1:12" ht="15">
      <c r="A90" s="79">
        <v>86</v>
      </c>
      <c r="B90" s="77" t="s">
        <v>437</v>
      </c>
      <c r="C90" s="77" t="s">
        <v>7</v>
      </c>
      <c r="D90" s="79">
        <v>2</v>
      </c>
      <c r="E90" s="79">
        <v>25</v>
      </c>
      <c r="F90" s="77"/>
      <c r="G90" s="79"/>
      <c r="H90" s="79"/>
      <c r="L90" s="119"/>
    </row>
    <row r="91" spans="1:12" ht="15">
      <c r="A91" s="79">
        <v>87</v>
      </c>
      <c r="B91" s="77" t="s">
        <v>479</v>
      </c>
      <c r="C91" s="77" t="s">
        <v>7</v>
      </c>
      <c r="D91" s="79">
        <v>6</v>
      </c>
      <c r="E91" s="79">
        <v>69</v>
      </c>
      <c r="F91" s="77"/>
      <c r="G91" s="79"/>
      <c r="H91" s="79"/>
      <c r="L91" s="119"/>
    </row>
    <row r="92" spans="1:12" ht="15">
      <c r="A92" s="79">
        <v>88</v>
      </c>
      <c r="B92" s="77" t="s">
        <v>660</v>
      </c>
      <c r="C92" s="77" t="s">
        <v>12</v>
      </c>
      <c r="D92" s="79"/>
      <c r="E92" s="79"/>
      <c r="F92" s="77"/>
      <c r="G92" s="79">
        <v>1</v>
      </c>
      <c r="H92" s="79">
        <v>5.25</v>
      </c>
      <c r="L92" s="119"/>
    </row>
    <row r="93" spans="1:12" ht="15">
      <c r="A93" s="79">
        <v>89</v>
      </c>
      <c r="B93" s="77" t="s">
        <v>728</v>
      </c>
      <c r="C93" s="77" t="s">
        <v>661</v>
      </c>
      <c r="D93" s="79">
        <v>1</v>
      </c>
      <c r="E93" s="79">
        <v>10</v>
      </c>
      <c r="F93" s="77"/>
      <c r="G93" s="79"/>
      <c r="H93" s="79"/>
      <c r="L93" s="119"/>
    </row>
    <row r="94" spans="1:12" ht="15">
      <c r="A94" s="79">
        <v>90</v>
      </c>
      <c r="B94" s="77" t="s">
        <v>802</v>
      </c>
      <c r="C94" s="77" t="s">
        <v>6</v>
      </c>
      <c r="D94" s="79"/>
      <c r="E94" s="79"/>
      <c r="F94" s="77"/>
      <c r="G94" s="79">
        <v>2</v>
      </c>
      <c r="H94" s="79">
        <v>30</v>
      </c>
      <c r="L94" s="119"/>
    </row>
    <row r="95" spans="1:12" ht="15">
      <c r="A95" s="79">
        <v>91</v>
      </c>
      <c r="B95" s="77" t="s">
        <v>506</v>
      </c>
      <c r="C95" s="77" t="s">
        <v>6</v>
      </c>
      <c r="D95" s="79">
        <v>2</v>
      </c>
      <c r="E95" s="79">
        <v>32</v>
      </c>
      <c r="F95" s="77"/>
      <c r="G95" s="79">
        <v>4</v>
      </c>
      <c r="H95" s="79">
        <v>94.03999999999999</v>
      </c>
      <c r="L95" s="119"/>
    </row>
    <row r="96" spans="1:12" ht="15">
      <c r="A96" s="79">
        <v>92</v>
      </c>
      <c r="B96" s="77" t="s">
        <v>400</v>
      </c>
      <c r="C96" s="77" t="s">
        <v>6</v>
      </c>
      <c r="D96" s="79">
        <v>3</v>
      </c>
      <c r="E96" s="79">
        <v>18</v>
      </c>
      <c r="F96" s="77"/>
      <c r="G96" s="79">
        <v>2</v>
      </c>
      <c r="H96" s="79">
        <v>35</v>
      </c>
      <c r="L96" s="119"/>
    </row>
    <row r="97" spans="1:12" ht="15">
      <c r="A97" s="79">
        <v>93</v>
      </c>
      <c r="B97" s="77" t="s">
        <v>570</v>
      </c>
      <c r="C97" s="77" t="s">
        <v>6</v>
      </c>
      <c r="D97" s="79">
        <v>1</v>
      </c>
      <c r="E97" s="79">
        <v>3</v>
      </c>
      <c r="F97" s="77"/>
      <c r="G97" s="79"/>
      <c r="H97" s="79"/>
      <c r="L97" s="119"/>
    </row>
    <row r="98" spans="1:12" ht="15">
      <c r="A98" s="79">
        <v>94</v>
      </c>
      <c r="B98" s="77" t="s">
        <v>803</v>
      </c>
      <c r="C98" s="77" t="s">
        <v>6</v>
      </c>
      <c r="D98" s="79">
        <v>1</v>
      </c>
      <c r="E98" s="79">
        <v>4000</v>
      </c>
      <c r="F98" s="77"/>
      <c r="G98" s="79"/>
      <c r="H98" s="79"/>
      <c r="L98" s="119"/>
    </row>
    <row r="99" spans="1:12" ht="15">
      <c r="A99" s="79">
        <v>95</v>
      </c>
      <c r="B99" s="77" t="s">
        <v>662</v>
      </c>
      <c r="C99" s="77" t="s">
        <v>7</v>
      </c>
      <c r="D99" s="79">
        <v>1</v>
      </c>
      <c r="E99" s="79">
        <v>15</v>
      </c>
      <c r="F99" s="77"/>
      <c r="G99" s="79"/>
      <c r="H99" s="79"/>
      <c r="L99" s="119"/>
    </row>
    <row r="100" spans="1:12" ht="15">
      <c r="A100" s="79">
        <v>96</v>
      </c>
      <c r="B100" s="77" t="s">
        <v>663</v>
      </c>
      <c r="C100" s="77" t="s">
        <v>7</v>
      </c>
      <c r="D100" s="79">
        <v>3</v>
      </c>
      <c r="E100" s="79">
        <v>24</v>
      </c>
      <c r="F100" s="77"/>
      <c r="G100" s="79">
        <v>2</v>
      </c>
      <c r="H100" s="79">
        <v>11</v>
      </c>
      <c r="L100" s="119"/>
    </row>
    <row r="101" spans="1:12" ht="15">
      <c r="A101" s="79">
        <v>97</v>
      </c>
      <c r="B101" s="77" t="s">
        <v>664</v>
      </c>
      <c r="C101" s="77" t="s">
        <v>7</v>
      </c>
      <c r="D101" s="79">
        <v>1</v>
      </c>
      <c r="E101" s="79">
        <v>15</v>
      </c>
      <c r="F101" s="77"/>
      <c r="G101" s="79"/>
      <c r="H101" s="79"/>
      <c r="L101" s="119"/>
    </row>
    <row r="102" spans="1:12" ht="15">
      <c r="A102" s="79">
        <v>98</v>
      </c>
      <c r="B102" s="77" t="s">
        <v>718</v>
      </c>
      <c r="C102" s="77" t="s">
        <v>7</v>
      </c>
      <c r="D102" s="79"/>
      <c r="E102" s="79"/>
      <c r="F102" s="77"/>
      <c r="G102" s="79">
        <v>1</v>
      </c>
      <c r="H102" s="79">
        <v>5</v>
      </c>
      <c r="L102" s="119"/>
    </row>
    <row r="103" spans="1:12" ht="15">
      <c r="A103" s="79">
        <v>99</v>
      </c>
      <c r="B103" s="77" t="s">
        <v>476</v>
      </c>
      <c r="C103" s="77" t="s">
        <v>9</v>
      </c>
      <c r="D103" s="79">
        <v>8</v>
      </c>
      <c r="E103" s="79">
        <v>78.30000000000001</v>
      </c>
      <c r="F103" s="77"/>
      <c r="G103" s="79">
        <v>3</v>
      </c>
      <c r="H103" s="79">
        <v>20.014</v>
      </c>
      <c r="L103" s="119"/>
    </row>
    <row r="104" spans="1:12" ht="15">
      <c r="A104" s="79">
        <v>100</v>
      </c>
      <c r="B104" s="77" t="s">
        <v>351</v>
      </c>
      <c r="C104" s="77" t="s">
        <v>5</v>
      </c>
      <c r="D104" s="79"/>
      <c r="E104" s="79"/>
      <c r="F104" s="77"/>
      <c r="G104" s="79">
        <v>1</v>
      </c>
      <c r="H104" s="79">
        <v>7</v>
      </c>
      <c r="L104" s="119"/>
    </row>
    <row r="105" spans="1:12" ht="15">
      <c r="A105" s="79">
        <v>101</v>
      </c>
      <c r="B105" s="77" t="s">
        <v>403</v>
      </c>
      <c r="C105" s="77" t="s">
        <v>8</v>
      </c>
      <c r="D105" s="79">
        <v>9</v>
      </c>
      <c r="E105" s="79">
        <v>100</v>
      </c>
      <c r="F105" s="77"/>
      <c r="G105" s="79">
        <v>2</v>
      </c>
      <c r="H105" s="79">
        <v>6.5</v>
      </c>
      <c r="L105" s="119"/>
    </row>
    <row r="106" spans="1:12" ht="15">
      <c r="A106" s="79">
        <v>102</v>
      </c>
      <c r="B106" s="77" t="s">
        <v>523</v>
      </c>
      <c r="C106" s="77" t="s">
        <v>7</v>
      </c>
      <c r="D106" s="79">
        <v>2</v>
      </c>
      <c r="E106" s="79">
        <v>657</v>
      </c>
      <c r="F106" s="77">
        <v>1</v>
      </c>
      <c r="G106" s="79">
        <v>1</v>
      </c>
      <c r="H106" s="79">
        <v>8</v>
      </c>
      <c r="L106" s="119"/>
    </row>
    <row r="107" spans="1:12" ht="15">
      <c r="A107" s="79">
        <v>103</v>
      </c>
      <c r="B107" s="77" t="s">
        <v>597</v>
      </c>
      <c r="C107" s="77" t="s">
        <v>7</v>
      </c>
      <c r="D107" s="79">
        <v>2</v>
      </c>
      <c r="E107" s="79">
        <v>29</v>
      </c>
      <c r="F107" s="77"/>
      <c r="G107" s="79"/>
      <c r="H107" s="79"/>
      <c r="L107" s="119"/>
    </row>
    <row r="108" spans="1:12" ht="15">
      <c r="A108" s="79">
        <v>104</v>
      </c>
      <c r="B108" s="77" t="s">
        <v>598</v>
      </c>
      <c r="C108" s="77" t="s">
        <v>7</v>
      </c>
      <c r="D108" s="79">
        <v>1</v>
      </c>
      <c r="E108" s="79">
        <v>3.5</v>
      </c>
      <c r="F108" s="77"/>
      <c r="G108" s="79"/>
      <c r="H108" s="79"/>
      <c r="L108" s="119"/>
    </row>
    <row r="109" spans="1:12" ht="15">
      <c r="A109" s="79">
        <v>105</v>
      </c>
      <c r="B109" s="77" t="s">
        <v>473</v>
      </c>
      <c r="C109" s="77" t="s">
        <v>8</v>
      </c>
      <c r="D109" s="79">
        <v>5</v>
      </c>
      <c r="E109" s="79">
        <v>54.5</v>
      </c>
      <c r="F109" s="77"/>
      <c r="G109" s="79">
        <v>2</v>
      </c>
      <c r="H109" s="79">
        <v>47</v>
      </c>
      <c r="L109" s="119"/>
    </row>
    <row r="110" spans="1:12" ht="15">
      <c r="A110" s="79">
        <v>106</v>
      </c>
      <c r="B110" s="77" t="s">
        <v>491</v>
      </c>
      <c r="C110" s="77" t="s">
        <v>7</v>
      </c>
      <c r="D110" s="79">
        <v>1</v>
      </c>
      <c r="E110" s="79">
        <v>7</v>
      </c>
      <c r="F110" s="77"/>
      <c r="G110" s="79"/>
      <c r="H110" s="79"/>
      <c r="L110" s="119"/>
    </row>
    <row r="111" spans="1:12" ht="15">
      <c r="A111" s="79">
        <v>107</v>
      </c>
      <c r="B111" s="77" t="s">
        <v>665</v>
      </c>
      <c r="C111" s="77" t="s">
        <v>7</v>
      </c>
      <c r="D111" s="79">
        <v>5</v>
      </c>
      <c r="E111" s="79">
        <v>8.75</v>
      </c>
      <c r="F111" s="77"/>
      <c r="G111" s="79"/>
      <c r="H111" s="79"/>
      <c r="L111" s="119"/>
    </row>
    <row r="112" spans="1:8" ht="15">
      <c r="A112" s="79">
        <v>108</v>
      </c>
      <c r="B112" s="77" t="s">
        <v>600</v>
      </c>
      <c r="C112" s="77" t="s">
        <v>8</v>
      </c>
      <c r="D112" s="79">
        <v>10</v>
      </c>
      <c r="E112" s="79">
        <v>60</v>
      </c>
      <c r="F112" s="77"/>
      <c r="G112" s="79">
        <v>1</v>
      </c>
      <c r="H112" s="79">
        <v>5</v>
      </c>
    </row>
    <row r="113" spans="1:8" ht="15">
      <c r="A113" s="79">
        <v>109</v>
      </c>
      <c r="B113" s="77" t="s">
        <v>663</v>
      </c>
      <c r="C113" s="77" t="s">
        <v>7</v>
      </c>
      <c r="D113" s="79">
        <v>3</v>
      </c>
      <c r="E113" s="79">
        <v>24</v>
      </c>
      <c r="F113" s="77"/>
      <c r="G113" s="79">
        <v>2</v>
      </c>
      <c r="H113" s="79">
        <v>11</v>
      </c>
    </row>
    <row r="114" spans="1:8" ht="15">
      <c r="A114" s="79">
        <v>110</v>
      </c>
      <c r="B114" s="77" t="s">
        <v>567</v>
      </c>
      <c r="C114" s="77" t="s">
        <v>7</v>
      </c>
      <c r="D114" s="79"/>
      <c r="E114" s="79"/>
      <c r="F114" s="77"/>
      <c r="G114" s="79">
        <v>1</v>
      </c>
      <c r="H114" s="79">
        <v>5</v>
      </c>
    </row>
    <row r="115" spans="1:8" ht="15">
      <c r="A115" s="79">
        <v>111</v>
      </c>
      <c r="B115" s="77" t="s">
        <v>536</v>
      </c>
      <c r="C115" s="77" t="s">
        <v>8</v>
      </c>
      <c r="D115" s="79">
        <v>5</v>
      </c>
      <c r="E115" s="79">
        <v>25</v>
      </c>
      <c r="F115" s="77"/>
      <c r="G115" s="79"/>
      <c r="H115" s="79"/>
    </row>
    <row r="116" spans="1:8" ht="15">
      <c r="A116" s="79">
        <v>112</v>
      </c>
      <c r="B116" s="77" t="s">
        <v>702</v>
      </c>
      <c r="C116" s="77" t="s">
        <v>7</v>
      </c>
      <c r="D116" s="79">
        <v>1</v>
      </c>
      <c r="E116" s="79">
        <v>5</v>
      </c>
      <c r="F116" s="77"/>
      <c r="G116" s="79"/>
      <c r="H116" s="79"/>
    </row>
    <row r="117" spans="1:8" ht="15">
      <c r="A117" s="79">
        <v>113</v>
      </c>
      <c r="B117" s="77" t="s">
        <v>406</v>
      </c>
      <c r="C117" s="77" t="s">
        <v>6</v>
      </c>
      <c r="D117" s="79">
        <v>2</v>
      </c>
      <c r="E117" s="79">
        <v>200</v>
      </c>
      <c r="F117" s="77">
        <v>1</v>
      </c>
      <c r="G117" s="79">
        <v>1</v>
      </c>
      <c r="H117" s="79">
        <v>10</v>
      </c>
    </row>
    <row r="118" spans="1:8" ht="15">
      <c r="A118" s="79">
        <v>114</v>
      </c>
      <c r="B118" s="77" t="s">
        <v>528</v>
      </c>
      <c r="C118" s="77" t="s">
        <v>6</v>
      </c>
      <c r="D118" s="79">
        <v>2</v>
      </c>
      <c r="E118" s="79">
        <v>6</v>
      </c>
      <c r="F118" s="77">
        <v>1</v>
      </c>
      <c r="G118" s="79">
        <v>2</v>
      </c>
      <c r="H118" s="79">
        <v>28</v>
      </c>
    </row>
    <row r="119" spans="1:8" ht="15">
      <c r="A119" s="79">
        <v>115</v>
      </c>
      <c r="B119" s="77" t="s">
        <v>549</v>
      </c>
      <c r="C119" s="77" t="s">
        <v>6</v>
      </c>
      <c r="D119" s="79">
        <v>8</v>
      </c>
      <c r="E119" s="79">
        <v>75</v>
      </c>
      <c r="F119" s="77">
        <v>1</v>
      </c>
      <c r="G119" s="79">
        <v>3</v>
      </c>
      <c r="H119" s="79">
        <v>565</v>
      </c>
    </row>
    <row r="120" spans="1:8" ht="15">
      <c r="A120" s="79">
        <v>116</v>
      </c>
      <c r="B120" s="77" t="s">
        <v>504</v>
      </c>
      <c r="C120" s="77" t="s">
        <v>9</v>
      </c>
      <c r="D120" s="79">
        <v>5</v>
      </c>
      <c r="E120" s="79">
        <v>47</v>
      </c>
      <c r="F120" s="77"/>
      <c r="G120" s="79">
        <v>4</v>
      </c>
      <c r="H120" s="79">
        <v>35</v>
      </c>
    </row>
    <row r="121" spans="1:8" ht="15">
      <c r="A121" s="79">
        <v>117</v>
      </c>
      <c r="B121" s="77" t="s">
        <v>430</v>
      </c>
      <c r="C121" s="77" t="s">
        <v>7</v>
      </c>
      <c r="D121" s="79">
        <v>6</v>
      </c>
      <c r="E121" s="79">
        <v>70</v>
      </c>
      <c r="F121" s="77"/>
      <c r="G121" s="79">
        <v>2</v>
      </c>
      <c r="H121" s="79">
        <v>13</v>
      </c>
    </row>
    <row r="122" spans="1:8" ht="15">
      <c r="A122" s="79">
        <v>118</v>
      </c>
      <c r="B122" s="77" t="s">
        <v>540</v>
      </c>
      <c r="C122" s="77" t="s">
        <v>7</v>
      </c>
      <c r="D122" s="79">
        <v>2</v>
      </c>
      <c r="E122" s="79">
        <v>29</v>
      </c>
      <c r="F122" s="77"/>
      <c r="G122" s="79"/>
      <c r="H122" s="79"/>
    </row>
    <row r="123" spans="1:8" ht="15">
      <c r="A123" s="79">
        <v>119</v>
      </c>
      <c r="B123" s="77" t="s">
        <v>503</v>
      </c>
      <c r="C123" s="77" t="s">
        <v>7</v>
      </c>
      <c r="D123" s="79">
        <v>1</v>
      </c>
      <c r="E123" s="79">
        <v>9</v>
      </c>
      <c r="F123" s="77"/>
      <c r="G123" s="79"/>
      <c r="H123" s="79"/>
    </row>
    <row r="124" spans="1:8" ht="15">
      <c r="A124" s="79">
        <v>120</v>
      </c>
      <c r="B124" s="77" t="s">
        <v>494</v>
      </c>
      <c r="C124" s="77" t="s">
        <v>7</v>
      </c>
      <c r="D124" s="79">
        <v>17</v>
      </c>
      <c r="E124" s="79">
        <v>396</v>
      </c>
      <c r="F124" s="77">
        <v>6</v>
      </c>
      <c r="G124" s="79">
        <v>1</v>
      </c>
      <c r="H124" s="79">
        <v>8</v>
      </c>
    </row>
    <row r="125" spans="1:8" ht="15">
      <c r="A125" s="79">
        <v>121</v>
      </c>
      <c r="B125" s="77" t="s">
        <v>569</v>
      </c>
      <c r="C125" s="77" t="s">
        <v>7</v>
      </c>
      <c r="D125" s="79">
        <v>2</v>
      </c>
      <c r="E125" s="79">
        <v>11</v>
      </c>
      <c r="F125" s="77"/>
      <c r="G125" s="79">
        <v>1</v>
      </c>
      <c r="H125" s="79">
        <v>5</v>
      </c>
    </row>
    <row r="126" spans="1:8" ht="15">
      <c r="A126" s="79">
        <v>122</v>
      </c>
      <c r="B126" s="77" t="s">
        <v>498</v>
      </c>
      <c r="C126" s="77" t="s">
        <v>7</v>
      </c>
      <c r="D126" s="79">
        <v>2</v>
      </c>
      <c r="E126" s="79">
        <v>24</v>
      </c>
      <c r="F126" s="77"/>
      <c r="G126" s="79">
        <v>3</v>
      </c>
      <c r="H126" s="79">
        <v>23.4</v>
      </c>
    </row>
    <row r="127" spans="1:8" ht="15">
      <c r="A127" s="79">
        <v>123</v>
      </c>
      <c r="B127" s="77" t="s">
        <v>390</v>
      </c>
      <c r="C127" s="77" t="s">
        <v>7</v>
      </c>
      <c r="D127" s="79">
        <v>7</v>
      </c>
      <c r="E127" s="79">
        <v>62</v>
      </c>
      <c r="F127" s="77">
        <v>1</v>
      </c>
      <c r="G127" s="79">
        <v>1</v>
      </c>
      <c r="H127" s="79">
        <v>1</v>
      </c>
    </row>
    <row r="128" spans="1:8" ht="15">
      <c r="A128" s="79">
        <v>124</v>
      </c>
      <c r="B128" s="77" t="s">
        <v>475</v>
      </c>
      <c r="C128" s="77" t="s">
        <v>7</v>
      </c>
      <c r="D128" s="79">
        <v>2</v>
      </c>
      <c r="E128" s="79">
        <v>17</v>
      </c>
      <c r="F128" s="77"/>
      <c r="G128" s="79"/>
      <c r="H128" s="79"/>
    </row>
    <row r="129" spans="1:8" ht="15">
      <c r="A129" s="79">
        <v>125</v>
      </c>
      <c r="B129" s="77" t="s">
        <v>439</v>
      </c>
      <c r="C129" s="77" t="s">
        <v>8</v>
      </c>
      <c r="D129" s="79">
        <v>5</v>
      </c>
      <c r="E129" s="79">
        <v>35</v>
      </c>
      <c r="F129" s="77"/>
      <c r="G129" s="79">
        <v>2</v>
      </c>
      <c r="H129" s="79">
        <v>23</v>
      </c>
    </row>
    <row r="130" spans="1:8" ht="15">
      <c r="A130" s="79">
        <v>126</v>
      </c>
      <c r="B130" s="77" t="s">
        <v>386</v>
      </c>
      <c r="C130" s="77" t="s">
        <v>7</v>
      </c>
      <c r="D130" s="79">
        <v>1</v>
      </c>
      <c r="E130" s="79">
        <v>10</v>
      </c>
      <c r="F130" s="77"/>
      <c r="G130" s="79"/>
      <c r="H130" s="79"/>
    </row>
    <row r="131" spans="1:8" ht="15">
      <c r="A131" s="79">
        <v>127</v>
      </c>
      <c r="B131" s="77" t="s">
        <v>512</v>
      </c>
      <c r="C131" s="77" t="s">
        <v>7</v>
      </c>
      <c r="D131" s="79">
        <v>2</v>
      </c>
      <c r="E131" s="79">
        <v>7.5</v>
      </c>
      <c r="F131" s="77"/>
      <c r="G131" s="79">
        <v>1</v>
      </c>
      <c r="H131" s="79">
        <v>7</v>
      </c>
    </row>
    <row r="132" spans="1:8" ht="15">
      <c r="A132" s="79">
        <v>128</v>
      </c>
      <c r="B132" s="77" t="s">
        <v>533</v>
      </c>
      <c r="C132" s="77" t="s">
        <v>10</v>
      </c>
      <c r="D132" s="79">
        <v>2</v>
      </c>
      <c r="E132" s="79">
        <v>20</v>
      </c>
      <c r="F132" s="77"/>
      <c r="G132" s="79">
        <v>2</v>
      </c>
      <c r="H132" s="79">
        <v>15</v>
      </c>
    </row>
    <row r="133" spans="1:8" ht="15">
      <c r="A133" s="79">
        <v>129</v>
      </c>
      <c r="B133" s="77" t="s">
        <v>500</v>
      </c>
      <c r="C133" s="77" t="s">
        <v>501</v>
      </c>
      <c r="D133" s="79">
        <v>1</v>
      </c>
      <c r="E133" s="79">
        <v>50</v>
      </c>
      <c r="F133" s="77"/>
      <c r="G133" s="79"/>
      <c r="H133" s="79"/>
    </row>
    <row r="134" spans="1:8" ht="15">
      <c r="A134" s="79">
        <v>130</v>
      </c>
      <c r="B134" s="77" t="s">
        <v>381</v>
      </c>
      <c r="C134" s="77" t="s">
        <v>177</v>
      </c>
      <c r="D134" s="79">
        <v>2</v>
      </c>
      <c r="E134" s="79">
        <v>13</v>
      </c>
      <c r="F134" s="77"/>
      <c r="G134" s="79">
        <v>1</v>
      </c>
      <c r="H134" s="79">
        <v>10</v>
      </c>
    </row>
    <row r="135" spans="1:8" ht="15">
      <c r="A135" s="79">
        <v>131</v>
      </c>
      <c r="B135" s="77" t="s">
        <v>602</v>
      </c>
      <c r="C135" s="77" t="s">
        <v>7</v>
      </c>
      <c r="D135" s="79">
        <v>2</v>
      </c>
      <c r="E135" s="79">
        <v>23</v>
      </c>
      <c r="F135" s="77"/>
      <c r="G135" s="79"/>
      <c r="H135" s="79"/>
    </row>
    <row r="136" spans="1:8" ht="15">
      <c r="A136" s="79">
        <v>132</v>
      </c>
      <c r="B136" s="77" t="s">
        <v>668</v>
      </c>
      <c r="C136" s="77" t="s">
        <v>7</v>
      </c>
      <c r="D136" s="79">
        <v>1</v>
      </c>
      <c r="E136" s="79">
        <v>10</v>
      </c>
      <c r="F136" s="77"/>
      <c r="G136" s="79"/>
      <c r="H136" s="79"/>
    </row>
    <row r="137" spans="1:8" ht="15">
      <c r="A137" s="79">
        <v>133</v>
      </c>
      <c r="B137" s="77" t="s">
        <v>721</v>
      </c>
      <c r="C137" s="77" t="s">
        <v>7</v>
      </c>
      <c r="D137" s="79">
        <v>1</v>
      </c>
      <c r="E137" s="79">
        <v>8</v>
      </c>
      <c r="F137" s="77"/>
      <c r="G137" s="79"/>
      <c r="H137" s="79"/>
    </row>
    <row r="138" spans="1:8" ht="15">
      <c r="A138" s="79">
        <v>134</v>
      </c>
      <c r="B138" s="77" t="s">
        <v>704</v>
      </c>
      <c r="C138" s="77" t="s">
        <v>7</v>
      </c>
      <c r="D138" s="79">
        <v>1</v>
      </c>
      <c r="E138" s="79">
        <v>385</v>
      </c>
      <c r="F138" s="77"/>
      <c r="G138" s="79"/>
      <c r="H138" s="79"/>
    </row>
    <row r="139" spans="1:8" ht="15">
      <c r="A139" s="79">
        <v>135</v>
      </c>
      <c r="B139" s="77" t="s">
        <v>603</v>
      </c>
      <c r="C139" s="77" t="s">
        <v>8</v>
      </c>
      <c r="D139" s="79">
        <v>7</v>
      </c>
      <c r="E139" s="79">
        <v>67</v>
      </c>
      <c r="F139" s="77">
        <v>4</v>
      </c>
      <c r="G139" s="79"/>
      <c r="H139" s="79"/>
    </row>
    <row r="140" spans="1:8" ht="15">
      <c r="A140" s="79">
        <v>136</v>
      </c>
      <c r="B140" s="77" t="s">
        <v>804</v>
      </c>
      <c r="C140" s="77" t="s">
        <v>7</v>
      </c>
      <c r="D140" s="79">
        <v>2</v>
      </c>
      <c r="E140" s="79">
        <v>25</v>
      </c>
      <c r="F140" s="77"/>
      <c r="G140" s="79"/>
      <c r="H140" s="79"/>
    </row>
    <row r="141" spans="1:8" ht="15">
      <c r="A141" s="79">
        <v>137</v>
      </c>
      <c r="B141" s="77" t="s">
        <v>542</v>
      </c>
      <c r="C141" s="77" t="s">
        <v>7</v>
      </c>
      <c r="D141" s="79">
        <v>1</v>
      </c>
      <c r="E141" s="79">
        <v>15</v>
      </c>
      <c r="F141" s="77"/>
      <c r="G141" s="79"/>
      <c r="H141" s="79"/>
    </row>
    <row r="142" spans="1:8" ht="15">
      <c r="A142" s="79">
        <v>138</v>
      </c>
      <c r="B142" s="77" t="s">
        <v>547</v>
      </c>
      <c r="C142" s="77" t="s">
        <v>8</v>
      </c>
      <c r="D142" s="79">
        <v>3</v>
      </c>
      <c r="E142" s="79">
        <v>350</v>
      </c>
      <c r="F142" s="77"/>
      <c r="G142" s="79"/>
      <c r="H142" s="79"/>
    </row>
    <row r="143" spans="1:8" ht="15">
      <c r="A143" s="79">
        <v>139</v>
      </c>
      <c r="B143" s="77" t="s">
        <v>462</v>
      </c>
      <c r="C143" s="77" t="s">
        <v>7</v>
      </c>
      <c r="D143" s="79">
        <v>1</v>
      </c>
      <c r="E143" s="79">
        <v>15</v>
      </c>
      <c r="F143" s="77"/>
      <c r="G143" s="79"/>
      <c r="H143" s="79"/>
    </row>
    <row r="144" spans="1:8" ht="15">
      <c r="A144" s="79">
        <v>140</v>
      </c>
      <c r="B144" s="77" t="s">
        <v>474</v>
      </c>
      <c r="C144" s="77" t="s">
        <v>8</v>
      </c>
      <c r="D144" s="79">
        <v>17</v>
      </c>
      <c r="E144" s="79">
        <v>142</v>
      </c>
      <c r="F144" s="77"/>
      <c r="G144" s="79">
        <v>6</v>
      </c>
      <c r="H144" s="79">
        <v>33</v>
      </c>
    </row>
    <row r="145" spans="1:8" ht="15">
      <c r="A145" s="79">
        <v>141</v>
      </c>
      <c r="B145" s="77" t="s">
        <v>343</v>
      </c>
      <c r="C145" s="77" t="s">
        <v>7</v>
      </c>
      <c r="D145" s="79">
        <v>1</v>
      </c>
      <c r="E145" s="79">
        <v>4</v>
      </c>
      <c r="F145" s="77"/>
      <c r="G145" s="79"/>
      <c r="H145" s="79"/>
    </row>
    <row r="146" spans="1:8" ht="15">
      <c r="A146" s="79">
        <v>142</v>
      </c>
      <c r="B146" s="77" t="s">
        <v>460</v>
      </c>
      <c r="C146" s="77" t="s">
        <v>7</v>
      </c>
      <c r="D146" s="79">
        <v>1</v>
      </c>
      <c r="E146" s="79">
        <v>175.2</v>
      </c>
      <c r="F146" s="77"/>
      <c r="G146" s="79"/>
      <c r="H146" s="79"/>
    </row>
    <row r="147" spans="1:8" ht="15">
      <c r="A147" s="79">
        <v>143</v>
      </c>
      <c r="B147" s="77" t="s">
        <v>487</v>
      </c>
      <c r="C147" s="77" t="s">
        <v>8</v>
      </c>
      <c r="D147" s="79">
        <v>4</v>
      </c>
      <c r="E147" s="79">
        <v>50</v>
      </c>
      <c r="F147" s="77"/>
      <c r="G147" s="79">
        <v>2</v>
      </c>
      <c r="H147" s="79">
        <v>30</v>
      </c>
    </row>
    <row r="148" spans="1:8" ht="15">
      <c r="A148" s="79">
        <v>144</v>
      </c>
      <c r="B148" s="77" t="s">
        <v>581</v>
      </c>
      <c r="C148" s="77" t="s">
        <v>7</v>
      </c>
      <c r="D148" s="79">
        <v>1</v>
      </c>
      <c r="E148" s="79">
        <v>65</v>
      </c>
      <c r="F148" s="77"/>
      <c r="G148" s="79"/>
      <c r="H148" s="79"/>
    </row>
    <row r="149" spans="1:8" ht="15">
      <c r="A149" s="79">
        <v>145</v>
      </c>
      <c r="B149" s="77" t="s">
        <v>541</v>
      </c>
      <c r="C149" s="77" t="s">
        <v>6</v>
      </c>
      <c r="D149" s="79">
        <v>1</v>
      </c>
      <c r="E149" s="79">
        <v>6</v>
      </c>
      <c r="F149" s="77"/>
      <c r="G149" s="79"/>
      <c r="H149" s="79"/>
    </row>
    <row r="150" spans="1:8" ht="15">
      <c r="A150" s="79">
        <v>146</v>
      </c>
      <c r="B150" s="77" t="s">
        <v>379</v>
      </c>
      <c r="C150" s="77" t="s">
        <v>8</v>
      </c>
      <c r="D150" s="79">
        <v>7</v>
      </c>
      <c r="E150" s="79">
        <v>60</v>
      </c>
      <c r="F150" s="77"/>
      <c r="G150" s="79"/>
      <c r="H150" s="79"/>
    </row>
    <row r="151" spans="1:8" ht="15">
      <c r="A151" s="79">
        <v>147</v>
      </c>
      <c r="B151" s="77" t="s">
        <v>490</v>
      </c>
      <c r="C151" s="77" t="s">
        <v>7</v>
      </c>
      <c r="D151" s="79">
        <v>3</v>
      </c>
      <c r="E151" s="79">
        <v>15</v>
      </c>
      <c r="F151" s="77"/>
      <c r="G151" s="79"/>
      <c r="H151" s="79"/>
    </row>
    <row r="152" spans="1:8" ht="15">
      <c r="A152" s="79">
        <v>148</v>
      </c>
      <c r="B152" s="77" t="s">
        <v>451</v>
      </c>
      <c r="C152" s="77" t="s">
        <v>7</v>
      </c>
      <c r="D152" s="79">
        <v>1</v>
      </c>
      <c r="E152" s="79">
        <v>10</v>
      </c>
      <c r="F152" s="77"/>
      <c r="G152" s="79"/>
      <c r="H152" s="79"/>
    </row>
    <row r="153" spans="1:8" ht="15">
      <c r="A153" s="79">
        <v>149</v>
      </c>
      <c r="B153" s="77" t="s">
        <v>430</v>
      </c>
      <c r="C153" s="77" t="s">
        <v>7</v>
      </c>
      <c r="D153" s="79">
        <v>6</v>
      </c>
      <c r="E153" s="79">
        <v>70</v>
      </c>
      <c r="F153" s="77"/>
      <c r="G153" s="79">
        <v>2</v>
      </c>
      <c r="H153" s="79">
        <v>13</v>
      </c>
    </row>
    <row r="154" spans="1:8" ht="15">
      <c r="A154" s="79">
        <v>150</v>
      </c>
      <c r="B154" s="77" t="s">
        <v>552</v>
      </c>
      <c r="C154" s="77" t="s">
        <v>7</v>
      </c>
      <c r="D154" s="79">
        <v>9</v>
      </c>
      <c r="E154" s="79">
        <v>415</v>
      </c>
      <c r="F154" s="77">
        <v>1</v>
      </c>
      <c r="G154" s="79">
        <v>5</v>
      </c>
      <c r="H154" s="79">
        <v>65</v>
      </c>
    </row>
    <row r="155" spans="1:8" ht="15">
      <c r="A155" s="79">
        <v>151</v>
      </c>
      <c r="B155" s="77" t="s">
        <v>330</v>
      </c>
      <c r="C155" s="77" t="s">
        <v>7</v>
      </c>
      <c r="D155" s="79"/>
      <c r="E155" s="79"/>
      <c r="F155" s="77"/>
      <c r="G155" s="79">
        <v>6</v>
      </c>
      <c r="H155" s="79">
        <v>575.5</v>
      </c>
    </row>
    <row r="156" spans="1:8" ht="15">
      <c r="A156" s="79">
        <v>152</v>
      </c>
      <c r="B156" s="77" t="s">
        <v>488</v>
      </c>
      <c r="C156" s="77" t="s">
        <v>7</v>
      </c>
      <c r="D156" s="79"/>
      <c r="E156" s="79"/>
      <c r="F156" s="77"/>
      <c r="G156" s="79">
        <v>1</v>
      </c>
      <c r="H156" s="79">
        <v>15</v>
      </c>
    </row>
    <row r="157" spans="1:8" ht="15">
      <c r="A157" s="79">
        <v>153</v>
      </c>
      <c r="B157" s="77" t="s">
        <v>477</v>
      </c>
      <c r="C157" s="77" t="s">
        <v>7</v>
      </c>
      <c r="D157" s="79">
        <v>1</v>
      </c>
      <c r="E157" s="79">
        <v>15</v>
      </c>
      <c r="F157" s="77"/>
      <c r="G157" s="79">
        <v>1</v>
      </c>
      <c r="H157" s="79">
        <v>15</v>
      </c>
    </row>
    <row r="158" spans="1:8" ht="15">
      <c r="A158" s="79">
        <v>154</v>
      </c>
      <c r="B158" s="77" t="s">
        <v>670</v>
      </c>
      <c r="C158" s="77" t="s">
        <v>7</v>
      </c>
      <c r="D158" s="79">
        <v>1</v>
      </c>
      <c r="E158" s="79">
        <v>100</v>
      </c>
      <c r="F158" s="77"/>
      <c r="G158" s="79"/>
      <c r="H158" s="79"/>
    </row>
    <row r="159" spans="1:8" ht="15">
      <c r="A159" s="79">
        <v>155</v>
      </c>
      <c r="B159" s="77" t="s">
        <v>383</v>
      </c>
      <c r="C159" s="77" t="s">
        <v>7</v>
      </c>
      <c r="D159" s="79">
        <v>1</v>
      </c>
      <c r="E159" s="79">
        <v>8</v>
      </c>
      <c r="F159" s="77"/>
      <c r="G159" s="79"/>
      <c r="H159" s="79"/>
    </row>
    <row r="160" spans="1:8" ht="15">
      <c r="A160" s="79">
        <v>156</v>
      </c>
      <c r="B160" s="77" t="s">
        <v>805</v>
      </c>
      <c r="C160" s="77" t="s">
        <v>270</v>
      </c>
      <c r="D160" s="79">
        <v>1</v>
      </c>
      <c r="E160" s="79">
        <v>15</v>
      </c>
      <c r="F160" s="77"/>
      <c r="G160" s="79"/>
      <c r="H160" s="79"/>
    </row>
    <row r="161" spans="1:8" ht="15">
      <c r="A161" s="79">
        <v>157</v>
      </c>
      <c r="B161" s="77" t="s">
        <v>605</v>
      </c>
      <c r="C161" s="77" t="s">
        <v>6</v>
      </c>
      <c r="D161" s="79">
        <v>4</v>
      </c>
      <c r="E161" s="79">
        <v>1400</v>
      </c>
      <c r="F161" s="77"/>
      <c r="G161" s="79"/>
      <c r="H161" s="79"/>
    </row>
    <row r="162" spans="1:8" ht="15">
      <c r="A162" s="79">
        <v>158</v>
      </c>
      <c r="B162" s="77" t="s">
        <v>406</v>
      </c>
      <c r="C162" s="77" t="s">
        <v>6</v>
      </c>
      <c r="D162" s="79">
        <v>2</v>
      </c>
      <c r="E162" s="79">
        <v>200</v>
      </c>
      <c r="F162" s="77">
        <v>1</v>
      </c>
      <c r="G162" s="79">
        <v>1</v>
      </c>
      <c r="H162" s="79">
        <v>10</v>
      </c>
    </row>
    <row r="163" spans="1:8" ht="15">
      <c r="A163" s="79">
        <v>159</v>
      </c>
      <c r="B163" s="77" t="s">
        <v>416</v>
      </c>
      <c r="C163" s="77" t="s">
        <v>8</v>
      </c>
      <c r="D163" s="79">
        <v>5</v>
      </c>
      <c r="E163" s="79">
        <v>543</v>
      </c>
      <c r="F163" s="77">
        <v>1</v>
      </c>
      <c r="G163" s="79">
        <v>2</v>
      </c>
      <c r="H163" s="79">
        <v>30</v>
      </c>
    </row>
    <row r="164" spans="1:8" ht="15">
      <c r="A164" s="79">
        <v>160</v>
      </c>
      <c r="B164" s="77" t="s">
        <v>706</v>
      </c>
      <c r="C164" s="77" t="s">
        <v>7</v>
      </c>
      <c r="D164" s="79">
        <v>1</v>
      </c>
      <c r="E164" s="79">
        <v>10</v>
      </c>
      <c r="F164" s="77"/>
      <c r="G164" s="79"/>
      <c r="H164" s="79"/>
    </row>
    <row r="165" spans="1:8" ht="15">
      <c r="A165" s="79">
        <v>161</v>
      </c>
      <c r="B165" s="77" t="s">
        <v>435</v>
      </c>
      <c r="C165" s="77" t="s">
        <v>6</v>
      </c>
      <c r="D165" s="79">
        <v>1</v>
      </c>
      <c r="E165" s="79">
        <v>15</v>
      </c>
      <c r="F165" s="77"/>
      <c r="G165" s="79">
        <v>2</v>
      </c>
      <c r="H165" s="79">
        <v>25</v>
      </c>
    </row>
    <row r="166" spans="1:8" ht="15">
      <c r="A166" s="79">
        <v>162</v>
      </c>
      <c r="B166" s="77" t="s">
        <v>673</v>
      </c>
      <c r="C166" s="77" t="s">
        <v>7</v>
      </c>
      <c r="D166" s="79"/>
      <c r="E166" s="79"/>
      <c r="F166" s="77"/>
      <c r="G166" s="79">
        <v>1</v>
      </c>
      <c r="H166" s="79">
        <v>10</v>
      </c>
    </row>
    <row r="167" spans="1:8" ht="15">
      <c r="A167" s="79">
        <v>163</v>
      </c>
      <c r="B167" s="77" t="s">
        <v>413</v>
      </c>
      <c r="C167" s="77" t="s">
        <v>7</v>
      </c>
      <c r="D167" s="79"/>
      <c r="E167" s="79"/>
      <c r="F167" s="77"/>
      <c r="G167" s="79">
        <v>1</v>
      </c>
      <c r="H167" s="79">
        <v>7</v>
      </c>
    </row>
    <row r="168" spans="1:8" ht="15">
      <c r="A168" s="79">
        <v>164</v>
      </c>
      <c r="B168" s="77" t="s">
        <v>402</v>
      </c>
      <c r="C168" s="77" t="s">
        <v>7</v>
      </c>
      <c r="D168" s="79">
        <v>1</v>
      </c>
      <c r="E168" s="79">
        <v>7</v>
      </c>
      <c r="F168" s="77"/>
      <c r="G168" s="79"/>
      <c r="H168" s="79"/>
    </row>
    <row r="169" spans="1:8" ht="15">
      <c r="A169" s="79">
        <v>165</v>
      </c>
      <c r="B169" s="77" t="s">
        <v>489</v>
      </c>
      <c r="C169" s="77" t="s">
        <v>8</v>
      </c>
      <c r="D169" s="79">
        <v>11</v>
      </c>
      <c r="E169" s="79">
        <v>263</v>
      </c>
      <c r="F169" s="77"/>
      <c r="G169" s="79"/>
      <c r="H169" s="79"/>
    </row>
    <row r="170" spans="1:8" ht="15">
      <c r="A170" s="79">
        <v>166</v>
      </c>
      <c r="B170" s="77" t="s">
        <v>707</v>
      </c>
      <c r="C170" s="77" t="s">
        <v>7</v>
      </c>
      <c r="D170" s="79">
        <v>1</v>
      </c>
      <c r="E170" s="79">
        <v>5</v>
      </c>
      <c r="F170" s="77"/>
      <c r="G170" s="79"/>
      <c r="H170" s="79"/>
    </row>
    <row r="171" spans="1:8" ht="15">
      <c r="A171" s="79">
        <v>167</v>
      </c>
      <c r="B171" s="77" t="s">
        <v>534</v>
      </c>
      <c r="C171" s="77" t="s">
        <v>6</v>
      </c>
      <c r="D171" s="79">
        <v>1</v>
      </c>
      <c r="E171" s="79">
        <v>5</v>
      </c>
      <c r="F171" s="77"/>
      <c r="G171" s="79"/>
      <c r="H171" s="79"/>
    </row>
    <row r="172" spans="1:8" ht="15">
      <c r="A172" s="79">
        <v>168</v>
      </c>
      <c r="B172" s="77" t="s">
        <v>487</v>
      </c>
      <c r="C172" s="77" t="s">
        <v>9</v>
      </c>
      <c r="D172" s="79">
        <v>1</v>
      </c>
      <c r="E172" s="79">
        <v>14</v>
      </c>
      <c r="F172" s="77">
        <v>1</v>
      </c>
      <c r="G172" s="79"/>
      <c r="H172" s="79"/>
    </row>
    <row r="173" spans="1:8" ht="15">
      <c r="A173" s="79">
        <v>169</v>
      </c>
      <c r="B173" s="77" t="s">
        <v>515</v>
      </c>
      <c r="C173" s="77" t="s">
        <v>5</v>
      </c>
      <c r="D173" s="79">
        <v>4</v>
      </c>
      <c r="E173" s="79">
        <v>55</v>
      </c>
      <c r="F173" s="77"/>
      <c r="G173" s="79"/>
      <c r="H173" s="79"/>
    </row>
    <row r="174" spans="1:8" ht="15">
      <c r="A174" s="79">
        <v>170</v>
      </c>
      <c r="B174" s="77" t="s">
        <v>392</v>
      </c>
      <c r="C174" s="77" t="s">
        <v>8</v>
      </c>
      <c r="D174" s="79">
        <v>2</v>
      </c>
      <c r="E174" s="79">
        <v>107</v>
      </c>
      <c r="F174" s="77"/>
      <c r="G174" s="79">
        <v>1</v>
      </c>
      <c r="H174" s="79">
        <v>15</v>
      </c>
    </row>
    <row r="175" spans="1:8" ht="15">
      <c r="A175" s="79">
        <v>171</v>
      </c>
      <c r="B175" s="77" t="s">
        <v>771</v>
      </c>
      <c r="C175" s="77" t="s">
        <v>7</v>
      </c>
      <c r="D175" s="79">
        <v>1</v>
      </c>
      <c r="E175" s="79">
        <v>15</v>
      </c>
      <c r="F175" s="77"/>
      <c r="G175" s="79"/>
      <c r="H175" s="79"/>
    </row>
    <row r="176" spans="1:8" ht="15">
      <c r="A176" s="79">
        <v>172</v>
      </c>
      <c r="B176" s="77" t="s">
        <v>387</v>
      </c>
      <c r="C176" s="77" t="s">
        <v>8</v>
      </c>
      <c r="D176" s="79">
        <v>2</v>
      </c>
      <c r="E176" s="79">
        <v>22</v>
      </c>
      <c r="F176" s="77"/>
      <c r="G176" s="79"/>
      <c r="H176" s="79"/>
    </row>
    <row r="177" spans="1:8" ht="15">
      <c r="A177" s="79">
        <v>173</v>
      </c>
      <c r="B177" s="77" t="s">
        <v>607</v>
      </c>
      <c r="C177" s="77" t="s">
        <v>6</v>
      </c>
      <c r="D177" s="79">
        <v>1</v>
      </c>
      <c r="E177" s="79">
        <v>10</v>
      </c>
      <c r="F177" s="77"/>
      <c r="G177" s="79"/>
      <c r="H177" s="79"/>
    </row>
    <row r="178" spans="1:8" ht="15">
      <c r="A178" s="79">
        <v>174</v>
      </c>
      <c r="B178" s="77" t="s">
        <v>806</v>
      </c>
      <c r="C178" s="77" t="s">
        <v>677</v>
      </c>
      <c r="D178" s="79">
        <v>2</v>
      </c>
      <c r="E178" s="79">
        <v>2.9</v>
      </c>
      <c r="F178" s="77"/>
      <c r="G178" s="79"/>
      <c r="H178" s="79"/>
    </row>
    <row r="179" spans="1:8" ht="15">
      <c r="A179" s="79">
        <v>175</v>
      </c>
      <c r="B179" s="77" t="s">
        <v>546</v>
      </c>
      <c r="C179" s="77" t="s">
        <v>8</v>
      </c>
      <c r="D179" s="79"/>
      <c r="E179" s="79"/>
      <c r="F179" s="77"/>
      <c r="G179" s="79">
        <v>1</v>
      </c>
      <c r="H179" s="79">
        <v>9</v>
      </c>
    </row>
    <row r="180" spans="1:8" ht="15">
      <c r="A180" s="79">
        <v>176</v>
      </c>
      <c r="B180" s="77" t="s">
        <v>502</v>
      </c>
      <c r="C180" s="77" t="s">
        <v>6</v>
      </c>
      <c r="D180" s="79">
        <v>1</v>
      </c>
      <c r="E180" s="79">
        <v>10</v>
      </c>
      <c r="F180" s="77"/>
      <c r="G180" s="79"/>
      <c r="H180" s="79"/>
    </row>
    <row r="181" spans="1:8" ht="15">
      <c r="A181" s="79">
        <v>177</v>
      </c>
      <c r="B181" s="77" t="s">
        <v>482</v>
      </c>
      <c r="C181" s="77" t="s">
        <v>6</v>
      </c>
      <c r="D181" s="79">
        <v>2</v>
      </c>
      <c r="E181" s="79">
        <v>20</v>
      </c>
      <c r="F181" s="77"/>
      <c r="G181" s="79">
        <v>2</v>
      </c>
      <c r="H181" s="79">
        <v>21.5</v>
      </c>
    </row>
    <row r="182" spans="1:8" ht="15">
      <c r="A182" s="79">
        <v>178</v>
      </c>
      <c r="B182" s="77" t="s">
        <v>385</v>
      </c>
      <c r="C182" s="77" t="s">
        <v>6</v>
      </c>
      <c r="D182" s="79">
        <v>3</v>
      </c>
      <c r="E182" s="79">
        <v>35</v>
      </c>
      <c r="F182" s="77"/>
      <c r="G182" s="79">
        <v>10</v>
      </c>
      <c r="H182" s="79">
        <v>34.17499999999999</v>
      </c>
    </row>
    <row r="183" spans="1:8" ht="15">
      <c r="A183" s="79">
        <v>179</v>
      </c>
      <c r="B183" s="77" t="s">
        <v>495</v>
      </c>
      <c r="C183" s="77" t="s">
        <v>6</v>
      </c>
      <c r="D183" s="79">
        <v>2</v>
      </c>
      <c r="E183" s="79">
        <v>17.2</v>
      </c>
      <c r="F183" s="77"/>
      <c r="G183" s="79">
        <v>2</v>
      </c>
      <c r="H183" s="79">
        <v>18</v>
      </c>
    </row>
    <row r="184" spans="1:8" ht="15">
      <c r="A184" s="79">
        <v>180</v>
      </c>
      <c r="B184" s="77" t="s">
        <v>680</v>
      </c>
      <c r="C184" s="77" t="s">
        <v>6</v>
      </c>
      <c r="D184" s="79">
        <v>2</v>
      </c>
      <c r="E184" s="79">
        <v>9</v>
      </c>
      <c r="F184" s="77"/>
      <c r="G184" s="79">
        <v>1</v>
      </c>
      <c r="H184" s="79">
        <v>4.5</v>
      </c>
    </row>
    <row r="185" spans="1:8" ht="15">
      <c r="A185" s="79">
        <v>181</v>
      </c>
      <c r="B185" s="77" t="s">
        <v>772</v>
      </c>
      <c r="C185" s="77" t="s">
        <v>8</v>
      </c>
      <c r="D185" s="79">
        <v>1</v>
      </c>
      <c r="E185" s="79">
        <v>190</v>
      </c>
      <c r="F185" s="77"/>
      <c r="G185" s="79"/>
      <c r="H185" s="79"/>
    </row>
    <row r="186" spans="1:8" ht="15">
      <c r="A186" s="79">
        <v>182</v>
      </c>
      <c r="B186" s="77" t="s">
        <v>328</v>
      </c>
      <c r="C186" s="77" t="s">
        <v>7</v>
      </c>
      <c r="D186" s="79">
        <v>3</v>
      </c>
      <c r="E186" s="79">
        <v>23.5</v>
      </c>
      <c r="F186" s="77"/>
      <c r="G186" s="79"/>
      <c r="H186" s="79"/>
    </row>
    <row r="187" spans="1:8" ht="15">
      <c r="A187" s="79">
        <v>183</v>
      </c>
      <c r="B187" s="77" t="s">
        <v>461</v>
      </c>
      <c r="C187" s="77" t="s">
        <v>8</v>
      </c>
      <c r="D187" s="79">
        <v>3</v>
      </c>
      <c r="E187" s="79">
        <v>7.75</v>
      </c>
      <c r="F187" s="77"/>
      <c r="G187" s="79"/>
      <c r="H187" s="79"/>
    </row>
    <row r="188" spans="1:8" ht="15">
      <c r="A188" s="79">
        <v>184</v>
      </c>
      <c r="B188" s="77" t="s">
        <v>797</v>
      </c>
      <c r="C188" s="77" t="s">
        <v>6</v>
      </c>
      <c r="D188" s="79">
        <v>1</v>
      </c>
      <c r="E188" s="79">
        <v>6</v>
      </c>
      <c r="F188" s="77"/>
      <c r="G188" s="79"/>
      <c r="H188" s="79"/>
    </row>
    <row r="189" spans="1:8" ht="15">
      <c r="A189" s="79">
        <v>185</v>
      </c>
      <c r="B189" s="77" t="s">
        <v>422</v>
      </c>
      <c r="C189" s="77" t="s">
        <v>6</v>
      </c>
      <c r="D189" s="79">
        <v>5</v>
      </c>
      <c r="E189" s="79">
        <v>146</v>
      </c>
      <c r="F189" s="77">
        <v>3</v>
      </c>
      <c r="G189" s="79">
        <v>2</v>
      </c>
      <c r="H189" s="79">
        <v>25</v>
      </c>
    </row>
    <row r="190" spans="1:8" ht="15">
      <c r="A190" s="79">
        <v>186</v>
      </c>
      <c r="B190" s="77" t="s">
        <v>584</v>
      </c>
      <c r="C190" s="77" t="s">
        <v>6</v>
      </c>
      <c r="D190" s="79">
        <v>4</v>
      </c>
      <c r="E190" s="79">
        <v>60</v>
      </c>
      <c r="F190" s="77"/>
      <c r="G190" s="79">
        <v>1</v>
      </c>
      <c r="H190" s="79">
        <v>15</v>
      </c>
    </row>
    <row r="191" spans="1:8" ht="15">
      <c r="A191" s="79">
        <v>187</v>
      </c>
      <c r="B191" s="77" t="s">
        <v>406</v>
      </c>
      <c r="C191" s="77" t="s">
        <v>6</v>
      </c>
      <c r="D191" s="79">
        <v>2</v>
      </c>
      <c r="E191" s="79">
        <v>200</v>
      </c>
      <c r="F191" s="77">
        <v>1</v>
      </c>
      <c r="G191" s="79">
        <v>1</v>
      </c>
      <c r="H191" s="79">
        <v>10</v>
      </c>
    </row>
    <row r="192" spans="1:8" ht="15">
      <c r="A192" s="79">
        <v>188</v>
      </c>
      <c r="B192" s="77" t="s">
        <v>486</v>
      </c>
      <c r="C192" s="77" t="s">
        <v>6</v>
      </c>
      <c r="D192" s="79">
        <v>2</v>
      </c>
      <c r="E192" s="79">
        <v>21.15</v>
      </c>
      <c r="F192" s="77"/>
      <c r="G192" s="79">
        <v>1</v>
      </c>
      <c r="H192" s="79">
        <v>15</v>
      </c>
    </row>
    <row r="193" spans="1:8" ht="15">
      <c r="A193" s="79">
        <v>189</v>
      </c>
      <c r="B193" s="77" t="s">
        <v>407</v>
      </c>
      <c r="C193" s="77" t="s">
        <v>10</v>
      </c>
      <c r="D193" s="79">
        <v>1</v>
      </c>
      <c r="E193" s="79">
        <v>15</v>
      </c>
      <c r="F193" s="77"/>
      <c r="G193" s="79"/>
      <c r="H193" s="79"/>
    </row>
    <row r="194" spans="1:8" ht="15">
      <c r="A194" s="79">
        <v>190</v>
      </c>
      <c r="B194" s="77" t="s">
        <v>419</v>
      </c>
      <c r="C194" s="77" t="s">
        <v>6</v>
      </c>
      <c r="D194" s="79">
        <v>16</v>
      </c>
      <c r="E194" s="79">
        <v>10836</v>
      </c>
      <c r="F194" s="77">
        <v>2</v>
      </c>
      <c r="G194" s="79">
        <v>2</v>
      </c>
      <c r="H194" s="79">
        <v>967.2</v>
      </c>
    </row>
    <row r="195" spans="1:8" ht="15">
      <c r="A195" s="79">
        <v>191</v>
      </c>
      <c r="B195" s="77" t="s">
        <v>391</v>
      </c>
      <c r="C195" s="77" t="s">
        <v>8</v>
      </c>
      <c r="D195" s="79">
        <v>1</v>
      </c>
      <c r="E195" s="79">
        <v>15</v>
      </c>
      <c r="F195" s="77"/>
      <c r="G195" s="79">
        <v>1</v>
      </c>
      <c r="H195" s="79">
        <v>12</v>
      </c>
    </row>
    <row r="196" spans="1:8" ht="15">
      <c r="A196" s="79">
        <v>192</v>
      </c>
      <c r="B196" s="77" t="s">
        <v>608</v>
      </c>
      <c r="C196" s="77" t="s">
        <v>7</v>
      </c>
      <c r="D196" s="79"/>
      <c r="E196" s="79"/>
      <c r="F196" s="77"/>
      <c r="G196" s="79">
        <v>2</v>
      </c>
      <c r="H196" s="79">
        <v>12</v>
      </c>
    </row>
    <row r="197" spans="1:8" ht="15">
      <c r="A197" s="79">
        <v>193</v>
      </c>
      <c r="B197" s="77" t="s">
        <v>710</v>
      </c>
      <c r="C197" s="77" t="s">
        <v>8</v>
      </c>
      <c r="D197" s="79">
        <v>2</v>
      </c>
      <c r="E197" s="79">
        <v>13</v>
      </c>
      <c r="F197" s="77"/>
      <c r="G197" s="79"/>
      <c r="H197" s="79"/>
    </row>
    <row r="198" spans="1:8" ht="15">
      <c r="A198" s="79">
        <v>194</v>
      </c>
      <c r="B198" s="77" t="s">
        <v>538</v>
      </c>
      <c r="C198" s="77" t="s">
        <v>11</v>
      </c>
      <c r="D198" s="79">
        <v>16</v>
      </c>
      <c r="E198" s="79">
        <v>107.125</v>
      </c>
      <c r="F198" s="77">
        <v>2</v>
      </c>
      <c r="G198" s="79">
        <v>4</v>
      </c>
      <c r="H198" s="79">
        <v>35.2</v>
      </c>
    </row>
    <row r="199" spans="1:8" ht="15">
      <c r="A199" s="79">
        <v>195</v>
      </c>
      <c r="B199" s="77" t="s">
        <v>423</v>
      </c>
      <c r="C199" s="77" t="s">
        <v>6</v>
      </c>
      <c r="D199" s="79"/>
      <c r="E199" s="79"/>
      <c r="F199" s="77"/>
      <c r="G199" s="79">
        <v>1</v>
      </c>
      <c r="H199" s="79">
        <v>6</v>
      </c>
    </row>
    <row r="200" spans="1:8" ht="15">
      <c r="A200" s="79">
        <v>196</v>
      </c>
      <c r="B200" s="77" t="s">
        <v>467</v>
      </c>
      <c r="C200" s="77" t="s">
        <v>6</v>
      </c>
      <c r="D200" s="79">
        <v>39</v>
      </c>
      <c r="E200" s="79">
        <v>1405</v>
      </c>
      <c r="F200" s="77">
        <v>10</v>
      </c>
      <c r="G200" s="79">
        <v>1</v>
      </c>
      <c r="H200" s="79">
        <v>15</v>
      </c>
    </row>
    <row r="201" spans="1:8" ht="15">
      <c r="A201" s="79">
        <v>197</v>
      </c>
      <c r="B201" s="77" t="s">
        <v>525</v>
      </c>
      <c r="C201" s="77" t="s">
        <v>6</v>
      </c>
      <c r="D201" s="79">
        <v>19</v>
      </c>
      <c r="E201" s="79">
        <v>1144</v>
      </c>
      <c r="F201" s="77">
        <v>1</v>
      </c>
      <c r="G201" s="79">
        <v>4</v>
      </c>
      <c r="H201" s="79">
        <v>1170</v>
      </c>
    </row>
    <row r="202" spans="1:8" ht="15">
      <c r="A202" s="79">
        <v>198</v>
      </c>
      <c r="B202" s="77" t="s">
        <v>405</v>
      </c>
      <c r="C202" s="77" t="s">
        <v>6</v>
      </c>
      <c r="D202" s="79">
        <v>3</v>
      </c>
      <c r="E202" s="79">
        <v>18</v>
      </c>
      <c r="F202" s="77"/>
      <c r="G202" s="79">
        <v>2</v>
      </c>
      <c r="H202" s="79">
        <v>26</v>
      </c>
    </row>
    <row r="203" spans="1:8" ht="15">
      <c r="A203" s="79">
        <v>199</v>
      </c>
      <c r="B203" s="77" t="s">
        <v>428</v>
      </c>
      <c r="C203" s="77" t="s">
        <v>6</v>
      </c>
      <c r="D203" s="79">
        <v>3</v>
      </c>
      <c r="E203" s="79">
        <v>33</v>
      </c>
      <c r="F203" s="77"/>
      <c r="G203" s="79"/>
      <c r="H203" s="79"/>
    </row>
    <row r="204" spans="1:8" ht="15">
      <c r="A204" s="79">
        <v>200</v>
      </c>
      <c r="B204" s="77" t="s">
        <v>438</v>
      </c>
      <c r="C204" s="77" t="s">
        <v>8</v>
      </c>
      <c r="D204" s="79">
        <v>11</v>
      </c>
      <c r="E204" s="79">
        <v>152</v>
      </c>
      <c r="F204" s="77">
        <v>1</v>
      </c>
      <c r="G204" s="79">
        <v>1</v>
      </c>
      <c r="H204" s="79">
        <v>4</v>
      </c>
    </row>
    <row r="205" spans="1:8" ht="15">
      <c r="A205" s="79">
        <v>201</v>
      </c>
      <c r="B205" s="77" t="s">
        <v>558</v>
      </c>
      <c r="C205" s="77" t="s">
        <v>7</v>
      </c>
      <c r="D205" s="79"/>
      <c r="E205" s="79"/>
      <c r="F205" s="77"/>
      <c r="G205" s="79">
        <v>1</v>
      </c>
      <c r="H205" s="79">
        <v>15</v>
      </c>
    </row>
    <row r="206" spans="1:8" ht="15">
      <c r="A206" s="79">
        <v>202</v>
      </c>
      <c r="B206" s="77" t="s">
        <v>432</v>
      </c>
      <c r="C206" s="77" t="s">
        <v>7</v>
      </c>
      <c r="D206" s="79">
        <v>11</v>
      </c>
      <c r="E206" s="79">
        <v>62.5</v>
      </c>
      <c r="F206" s="77">
        <v>5</v>
      </c>
      <c r="G206" s="79">
        <v>11</v>
      </c>
      <c r="H206" s="79">
        <v>86.5</v>
      </c>
    </row>
    <row r="207" spans="1:8" ht="15">
      <c r="A207" s="79">
        <v>203</v>
      </c>
      <c r="B207" s="77" t="s">
        <v>395</v>
      </c>
      <c r="C207" s="77" t="s">
        <v>7</v>
      </c>
      <c r="D207" s="79">
        <v>1</v>
      </c>
      <c r="E207" s="79">
        <v>5</v>
      </c>
      <c r="F207" s="77"/>
      <c r="G207" s="79"/>
      <c r="H207" s="79"/>
    </row>
    <row r="208" spans="1:8" ht="15">
      <c r="A208" s="79">
        <v>204</v>
      </c>
      <c r="B208" s="77" t="s">
        <v>448</v>
      </c>
      <c r="C208" s="77" t="s">
        <v>6</v>
      </c>
      <c r="D208" s="79"/>
      <c r="E208" s="79"/>
      <c r="F208" s="77"/>
      <c r="G208" s="79">
        <v>1</v>
      </c>
      <c r="H208" s="79">
        <v>11</v>
      </c>
    </row>
    <row r="209" spans="1:8" ht="15">
      <c r="A209" s="79">
        <v>205</v>
      </c>
      <c r="B209" s="77" t="s">
        <v>531</v>
      </c>
      <c r="C209" s="77" t="s">
        <v>8</v>
      </c>
      <c r="D209" s="79">
        <v>1</v>
      </c>
      <c r="E209" s="79">
        <v>15</v>
      </c>
      <c r="F209" s="77"/>
      <c r="G209" s="79">
        <v>1</v>
      </c>
      <c r="H209" s="79">
        <v>6</v>
      </c>
    </row>
    <row r="210" spans="1:8" ht="15">
      <c r="A210" s="79">
        <v>206</v>
      </c>
      <c r="B210" s="77" t="s">
        <v>416</v>
      </c>
      <c r="C210" s="77" t="s">
        <v>7</v>
      </c>
      <c r="D210" s="79"/>
      <c r="E210" s="79"/>
      <c r="F210" s="77">
        <v>1</v>
      </c>
      <c r="G210" s="79"/>
      <c r="H210" s="79"/>
    </row>
    <row r="211" spans="1:8" ht="15">
      <c r="A211" s="79">
        <v>207</v>
      </c>
      <c r="B211" s="77" t="s">
        <v>442</v>
      </c>
      <c r="C211" s="77" t="s">
        <v>7</v>
      </c>
      <c r="D211" s="79">
        <v>1</v>
      </c>
      <c r="E211" s="79">
        <v>0.4</v>
      </c>
      <c r="F211" s="77"/>
      <c r="G211" s="79"/>
      <c r="H211" s="79"/>
    </row>
    <row r="212" spans="1:8" ht="15">
      <c r="A212" s="79">
        <v>208</v>
      </c>
      <c r="B212" s="77" t="s">
        <v>561</v>
      </c>
      <c r="C212" s="77" t="s">
        <v>6</v>
      </c>
      <c r="D212" s="79">
        <v>1</v>
      </c>
      <c r="E212" s="79">
        <v>10.5</v>
      </c>
      <c r="F212" s="77"/>
      <c r="G212" s="79"/>
      <c r="H212" s="79"/>
    </row>
    <row r="213" spans="1:8" ht="15">
      <c r="A213" s="79">
        <v>209</v>
      </c>
      <c r="B213" s="77" t="s">
        <v>417</v>
      </c>
      <c r="C213" s="77" t="s">
        <v>8</v>
      </c>
      <c r="D213" s="79">
        <v>6</v>
      </c>
      <c r="E213" s="79">
        <v>165</v>
      </c>
      <c r="F213" s="77"/>
      <c r="G213" s="79">
        <v>1</v>
      </c>
      <c r="H213" s="79">
        <v>15</v>
      </c>
    </row>
    <row r="214" spans="1:8" ht="15">
      <c r="A214" s="79">
        <v>210</v>
      </c>
      <c r="B214" s="77" t="s">
        <v>465</v>
      </c>
      <c r="C214" s="77" t="s">
        <v>7</v>
      </c>
      <c r="D214" s="79"/>
      <c r="E214" s="79"/>
      <c r="F214" s="77"/>
      <c r="G214" s="79">
        <v>1</v>
      </c>
      <c r="H214" s="79">
        <v>12</v>
      </c>
    </row>
    <row r="215" spans="1:8" ht="15">
      <c r="A215" s="79">
        <v>211</v>
      </c>
      <c r="B215" s="77" t="s">
        <v>683</v>
      </c>
      <c r="C215" s="77" t="s">
        <v>7</v>
      </c>
      <c r="D215" s="79">
        <v>1</v>
      </c>
      <c r="E215" s="79">
        <v>6</v>
      </c>
      <c r="F215" s="77"/>
      <c r="G215" s="79"/>
      <c r="H215" s="79"/>
    </row>
    <row r="216" spans="1:8" ht="15">
      <c r="A216" s="79">
        <v>212</v>
      </c>
      <c r="B216" s="77" t="s">
        <v>586</v>
      </c>
      <c r="C216" s="77" t="s">
        <v>7</v>
      </c>
      <c r="D216" s="79">
        <v>3</v>
      </c>
      <c r="E216" s="79">
        <v>36</v>
      </c>
      <c r="F216" s="77"/>
      <c r="G216" s="79"/>
      <c r="H216" s="79"/>
    </row>
    <row r="217" spans="1:8" ht="15">
      <c r="A217" s="79">
        <v>213</v>
      </c>
      <c r="B217" s="77" t="s">
        <v>436</v>
      </c>
      <c r="C217" s="77" t="s">
        <v>8</v>
      </c>
      <c r="D217" s="79">
        <v>1</v>
      </c>
      <c r="E217" s="79">
        <v>8</v>
      </c>
      <c r="F217" s="77"/>
      <c r="G217" s="79">
        <v>1</v>
      </c>
      <c r="H217" s="79">
        <v>15</v>
      </c>
    </row>
    <row r="218" spans="1:8" ht="15">
      <c r="A218" s="79">
        <v>214</v>
      </c>
      <c r="B218" s="77" t="s">
        <v>711</v>
      </c>
      <c r="C218" s="77" t="s">
        <v>7</v>
      </c>
      <c r="D218" s="79">
        <v>1</v>
      </c>
      <c r="E218" s="79">
        <v>15</v>
      </c>
      <c r="F218" s="77"/>
      <c r="G218" s="79"/>
      <c r="H218" s="79"/>
    </row>
    <row r="219" spans="1:8" ht="15">
      <c r="A219" s="79">
        <v>215</v>
      </c>
      <c r="B219" s="77" t="s">
        <v>587</v>
      </c>
      <c r="C219" s="77" t="s">
        <v>6</v>
      </c>
      <c r="D219" s="79">
        <v>1</v>
      </c>
      <c r="E219" s="79">
        <v>30</v>
      </c>
      <c r="F219" s="77">
        <v>2</v>
      </c>
      <c r="G219" s="79"/>
      <c r="H219" s="79"/>
    </row>
    <row r="220" spans="1:8" ht="15">
      <c r="A220" s="79">
        <v>216</v>
      </c>
      <c r="B220" s="77" t="s">
        <v>335</v>
      </c>
      <c r="C220" s="77" t="s">
        <v>6</v>
      </c>
      <c r="D220" s="79">
        <v>1</v>
      </c>
      <c r="E220" s="79">
        <v>6</v>
      </c>
      <c r="F220" s="77"/>
      <c r="G220" s="79"/>
      <c r="H220" s="79"/>
    </row>
    <row r="221" spans="1:8" ht="15">
      <c r="A221" s="79">
        <v>217</v>
      </c>
      <c r="B221" s="77" t="s">
        <v>684</v>
      </c>
      <c r="C221" s="77" t="s">
        <v>8</v>
      </c>
      <c r="D221" s="79">
        <v>1</v>
      </c>
      <c r="E221" s="79">
        <v>10</v>
      </c>
      <c r="F221" s="77">
        <v>1</v>
      </c>
      <c r="G221" s="79"/>
      <c r="H221" s="79"/>
    </row>
    <row r="222" spans="1:8" ht="15">
      <c r="A222" s="79">
        <v>218</v>
      </c>
      <c r="B222" s="77" t="s">
        <v>741</v>
      </c>
      <c r="C222" s="77" t="s">
        <v>7</v>
      </c>
      <c r="D222" s="79">
        <v>1</v>
      </c>
      <c r="E222" s="79">
        <v>6</v>
      </c>
      <c r="F222" s="77"/>
      <c r="G222" s="79"/>
      <c r="H222" s="79"/>
    </row>
    <row r="223" spans="1:8" ht="15">
      <c r="A223" s="79">
        <v>219</v>
      </c>
      <c r="B223" s="77" t="s">
        <v>553</v>
      </c>
      <c r="C223" s="77" t="s">
        <v>7</v>
      </c>
      <c r="D223" s="79">
        <v>1</v>
      </c>
      <c r="E223" s="79">
        <v>1</v>
      </c>
      <c r="F223" s="77"/>
      <c r="G223" s="79"/>
      <c r="H223" s="79"/>
    </row>
    <row r="224" spans="1:8" ht="15">
      <c r="A224" s="79">
        <v>220</v>
      </c>
      <c r="B224" s="77" t="s">
        <v>445</v>
      </c>
      <c r="C224" s="77" t="s">
        <v>6</v>
      </c>
      <c r="D224" s="79">
        <v>4</v>
      </c>
      <c r="E224" s="79">
        <v>37</v>
      </c>
      <c r="F224" s="77">
        <v>3</v>
      </c>
      <c r="G224" s="79">
        <v>1</v>
      </c>
      <c r="H224" s="79">
        <v>15</v>
      </c>
    </row>
    <row r="225" spans="1:8" ht="15">
      <c r="A225" s="79">
        <v>221</v>
      </c>
      <c r="B225" s="77" t="s">
        <v>337</v>
      </c>
      <c r="C225" s="77" t="s">
        <v>6</v>
      </c>
      <c r="D225" s="79">
        <v>1</v>
      </c>
      <c r="E225" s="79">
        <v>15</v>
      </c>
      <c r="F225" s="77"/>
      <c r="G225" s="79"/>
      <c r="H225" s="79"/>
    </row>
    <row r="226" spans="1:8" ht="15">
      <c r="A226" s="79">
        <v>222</v>
      </c>
      <c r="B226" s="77" t="s">
        <v>431</v>
      </c>
      <c r="C226" s="77" t="s">
        <v>8</v>
      </c>
      <c r="D226" s="79">
        <v>7</v>
      </c>
      <c r="E226" s="79">
        <v>112.5</v>
      </c>
      <c r="F226" s="77"/>
      <c r="G226" s="79">
        <v>2</v>
      </c>
      <c r="H226" s="79">
        <v>21</v>
      </c>
    </row>
    <row r="227" spans="1:8" ht="15">
      <c r="A227" s="79">
        <v>223</v>
      </c>
      <c r="B227" s="77" t="s">
        <v>646</v>
      </c>
      <c r="C227" s="77" t="s">
        <v>7</v>
      </c>
      <c r="D227" s="79">
        <v>1</v>
      </c>
      <c r="E227" s="79">
        <v>11</v>
      </c>
      <c r="F227" s="77"/>
      <c r="G227" s="79"/>
      <c r="H227" s="79"/>
    </row>
    <row r="228" spans="1:8" ht="15">
      <c r="A228" s="79">
        <v>224</v>
      </c>
      <c r="B228" s="77" t="s">
        <v>452</v>
      </c>
      <c r="C228" s="77" t="s">
        <v>7</v>
      </c>
      <c r="D228" s="79">
        <v>12</v>
      </c>
      <c r="E228" s="79">
        <v>478</v>
      </c>
      <c r="F228" s="77">
        <v>6</v>
      </c>
      <c r="G228" s="79">
        <v>2</v>
      </c>
      <c r="H228" s="79">
        <v>17</v>
      </c>
    </row>
    <row r="229" spans="1:8" ht="15">
      <c r="A229" s="79">
        <v>225</v>
      </c>
      <c r="B229" s="77" t="s">
        <v>507</v>
      </c>
      <c r="C229" s="77" t="s">
        <v>7</v>
      </c>
      <c r="D229" s="79">
        <v>1</v>
      </c>
      <c r="E229" s="79">
        <v>15</v>
      </c>
      <c r="F229" s="77"/>
      <c r="G229" s="79">
        <v>1</v>
      </c>
      <c r="H229" s="79">
        <v>6</v>
      </c>
    </row>
    <row r="230" spans="1:8" ht="15">
      <c r="A230" s="79">
        <v>226</v>
      </c>
      <c r="B230" s="77" t="s">
        <v>332</v>
      </c>
      <c r="C230" s="77" t="s">
        <v>7</v>
      </c>
      <c r="D230" s="79">
        <v>1</v>
      </c>
      <c r="E230" s="79">
        <v>15</v>
      </c>
      <c r="F230" s="77"/>
      <c r="G230" s="79"/>
      <c r="H230" s="79"/>
    </row>
    <row r="231" spans="1:8" ht="15">
      <c r="A231" s="79">
        <v>227</v>
      </c>
      <c r="B231" s="77" t="s">
        <v>468</v>
      </c>
      <c r="C231" s="77" t="s">
        <v>11</v>
      </c>
      <c r="D231" s="79">
        <v>7</v>
      </c>
      <c r="E231" s="79">
        <v>248</v>
      </c>
      <c r="F231" s="77">
        <v>1</v>
      </c>
      <c r="G231" s="79">
        <v>3</v>
      </c>
      <c r="H231" s="79">
        <v>45</v>
      </c>
    </row>
    <row r="232" spans="1:8" ht="18.75">
      <c r="A232" s="163" t="s">
        <v>18</v>
      </c>
      <c r="B232" s="163"/>
      <c r="C232" s="163"/>
      <c r="D232" s="118">
        <f>SUM(D5:D231)</f>
        <v>929</v>
      </c>
      <c r="E232" s="118">
        <f>SUM(E5:E231)</f>
        <v>76371.85399999999</v>
      </c>
      <c r="F232" s="118">
        <f>SUM(F5:F231)</f>
        <v>262</v>
      </c>
      <c r="G232" s="118">
        <f>SUM(G5:G231)</f>
        <v>205</v>
      </c>
      <c r="H232" s="118">
        <f>SUM(H5:H231)</f>
        <v>9795.379</v>
      </c>
    </row>
    <row r="345" ht="18.75" customHeight="1"/>
  </sheetData>
  <sheetProtection/>
  <mergeCells count="8">
    <mergeCell ref="A232:C232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25"/>
  <sheetViews>
    <sheetView zoomScalePageLayoutView="0" workbookViewId="0" topLeftCell="D1">
      <selection activeCell="E13" sqref="E13"/>
    </sheetView>
  </sheetViews>
  <sheetFormatPr defaultColWidth="9.140625" defaultRowHeight="15"/>
  <cols>
    <col min="2" max="2" width="46.140625" style="0" customWidth="1"/>
    <col min="3" max="3" width="18.140625" style="0" customWidth="1"/>
    <col min="4" max="4" width="18.00390625" style="33" customWidth="1"/>
    <col min="5" max="5" width="18.28125" style="0" customWidth="1"/>
    <col min="6" max="6" width="15.421875" style="0" hidden="1" customWidth="1"/>
    <col min="7" max="7" width="23.57421875" style="0" customWidth="1"/>
    <col min="8" max="8" width="18.140625" style="0" customWidth="1"/>
    <col min="9" max="9" width="18.421875" style="0" customWidth="1"/>
  </cols>
  <sheetData>
    <row r="1" spans="1:9" ht="106.5" customHeight="1">
      <c r="A1" s="129" t="s">
        <v>174</v>
      </c>
      <c r="B1" s="129"/>
      <c r="C1" s="129"/>
      <c r="D1" s="129"/>
      <c r="E1" s="129"/>
      <c r="F1" s="129"/>
      <c r="G1" s="130"/>
      <c r="H1" s="131"/>
      <c r="I1" s="131"/>
    </row>
    <row r="2" spans="1:9" ht="54.75" customHeight="1">
      <c r="A2" s="132" t="s">
        <v>0</v>
      </c>
      <c r="B2" s="133" t="s">
        <v>2</v>
      </c>
      <c r="C2" s="135" t="s">
        <v>3</v>
      </c>
      <c r="D2" s="136" t="s">
        <v>13</v>
      </c>
      <c r="E2" s="136"/>
      <c r="F2" s="14"/>
      <c r="G2" s="132" t="s">
        <v>14</v>
      </c>
      <c r="H2" s="137" t="s">
        <v>15</v>
      </c>
      <c r="I2" s="132"/>
    </row>
    <row r="3" spans="1:9" ht="94.5">
      <c r="A3" s="132"/>
      <c r="B3" s="134"/>
      <c r="C3" s="135"/>
      <c r="D3" s="31" t="s">
        <v>1</v>
      </c>
      <c r="E3" s="2" t="s">
        <v>16</v>
      </c>
      <c r="F3" s="15"/>
      <c r="G3" s="132"/>
      <c r="H3" s="13" t="s">
        <v>22</v>
      </c>
      <c r="I3" s="12" t="s">
        <v>17</v>
      </c>
    </row>
    <row r="4" spans="1:9" ht="18.75">
      <c r="A4" s="1">
        <f>A3+1</f>
        <v>1</v>
      </c>
      <c r="B4" s="43" t="s">
        <v>43</v>
      </c>
      <c r="C4" s="34" t="s">
        <v>11</v>
      </c>
      <c r="D4" s="37">
        <v>2</v>
      </c>
      <c r="E4" s="3">
        <f aca="true" t="shared" si="0" ref="E4:E21">F4/1000/0.89</f>
        <v>0.02247191011235955</v>
      </c>
      <c r="F4" s="28">
        <v>20</v>
      </c>
      <c r="G4" s="4" t="s">
        <v>4</v>
      </c>
      <c r="H4" s="4">
        <v>0</v>
      </c>
      <c r="I4" s="9">
        <v>0</v>
      </c>
    </row>
    <row r="5" spans="1:9" ht="18.75">
      <c r="A5" s="1">
        <f>A4+1</f>
        <v>2</v>
      </c>
      <c r="B5" s="43" t="s">
        <v>175</v>
      </c>
      <c r="C5" s="39" t="s">
        <v>8</v>
      </c>
      <c r="D5" s="37">
        <v>1</v>
      </c>
      <c r="E5" s="3">
        <f t="shared" si="0"/>
        <v>0.016853932584269662</v>
      </c>
      <c r="F5" s="28">
        <v>15</v>
      </c>
      <c r="G5" s="4" t="s">
        <v>4</v>
      </c>
      <c r="H5" s="4">
        <v>0</v>
      </c>
      <c r="I5" s="9">
        <v>0</v>
      </c>
    </row>
    <row r="6" spans="1:9" ht="18.75">
      <c r="A6" s="1">
        <f>A5+1</f>
        <v>3</v>
      </c>
      <c r="B6" s="43" t="s">
        <v>45</v>
      </c>
      <c r="C6" s="39" t="s">
        <v>8</v>
      </c>
      <c r="D6" s="37">
        <v>9</v>
      </c>
      <c r="E6" s="3">
        <f t="shared" si="0"/>
        <v>0.13258426966292133</v>
      </c>
      <c r="F6" s="28">
        <v>118</v>
      </c>
      <c r="G6" s="4">
        <v>1</v>
      </c>
      <c r="H6" s="4">
        <v>13</v>
      </c>
      <c r="I6" s="9">
        <v>0.06899999999999999</v>
      </c>
    </row>
    <row r="7" spans="1:9" ht="18.75">
      <c r="A7" s="1">
        <f aca="true" t="shared" si="1" ref="A7:A74">A6+1</f>
        <v>4</v>
      </c>
      <c r="B7" s="43" t="s">
        <v>46</v>
      </c>
      <c r="C7" s="39" t="s">
        <v>8</v>
      </c>
      <c r="D7" s="37">
        <v>10</v>
      </c>
      <c r="E7" s="3">
        <f t="shared" si="0"/>
        <v>0.15174157303370786</v>
      </c>
      <c r="F7" s="28">
        <v>135.05</v>
      </c>
      <c r="G7" s="4">
        <v>0</v>
      </c>
      <c r="H7" s="4">
        <v>0</v>
      </c>
      <c r="I7" s="9">
        <v>0</v>
      </c>
    </row>
    <row r="8" spans="1:9" ht="18.75">
      <c r="A8" s="1">
        <f t="shared" si="1"/>
        <v>5</v>
      </c>
      <c r="B8" s="43" t="s">
        <v>178</v>
      </c>
      <c r="C8" s="39" t="s">
        <v>7</v>
      </c>
      <c r="D8" s="37">
        <v>1</v>
      </c>
      <c r="E8" s="3">
        <f t="shared" si="0"/>
        <v>0.007865168539325843</v>
      </c>
      <c r="F8" s="28">
        <v>7</v>
      </c>
      <c r="G8" s="4" t="s">
        <v>4</v>
      </c>
      <c r="H8" s="4">
        <v>0</v>
      </c>
      <c r="I8" s="9">
        <v>0</v>
      </c>
    </row>
    <row r="9" spans="1:9" ht="18.75">
      <c r="A9" s="1">
        <f t="shared" si="1"/>
        <v>6</v>
      </c>
      <c r="B9" s="43" t="s">
        <v>179</v>
      </c>
      <c r="C9" s="39" t="s">
        <v>7</v>
      </c>
      <c r="D9" s="37">
        <v>1</v>
      </c>
      <c r="E9" s="3">
        <f t="shared" si="0"/>
        <v>0.011235955056179775</v>
      </c>
      <c r="F9" s="28">
        <v>10</v>
      </c>
      <c r="G9" s="4" t="s">
        <v>4</v>
      </c>
      <c r="H9" s="4">
        <v>0</v>
      </c>
      <c r="I9" s="9">
        <v>0</v>
      </c>
    </row>
    <row r="10" spans="1:9" ht="18.75">
      <c r="A10" s="1">
        <f t="shared" si="1"/>
        <v>7</v>
      </c>
      <c r="B10" s="43" t="s">
        <v>47</v>
      </c>
      <c r="C10" s="39" t="s">
        <v>5</v>
      </c>
      <c r="D10" s="37">
        <v>1</v>
      </c>
      <c r="E10" s="3">
        <f t="shared" si="0"/>
        <v>2.8089887640449436</v>
      </c>
      <c r="F10" s="28">
        <v>2500</v>
      </c>
      <c r="G10" s="4" t="s">
        <v>4</v>
      </c>
      <c r="H10" s="4">
        <v>0</v>
      </c>
      <c r="I10" s="9">
        <v>0</v>
      </c>
    </row>
    <row r="11" spans="1:9" ht="18.75">
      <c r="A11" s="1">
        <f t="shared" si="1"/>
        <v>8</v>
      </c>
      <c r="B11" s="43" t="s">
        <v>48</v>
      </c>
      <c r="C11" s="39" t="s">
        <v>6</v>
      </c>
      <c r="D11" s="37">
        <v>13</v>
      </c>
      <c r="E11" s="3">
        <f t="shared" si="0"/>
        <v>0.20224719101123595</v>
      </c>
      <c r="F11" s="28">
        <v>180</v>
      </c>
      <c r="G11" s="4">
        <v>0</v>
      </c>
      <c r="H11" s="4">
        <v>1</v>
      </c>
      <c r="I11" s="9">
        <v>0.013000000000000001</v>
      </c>
    </row>
    <row r="12" spans="1:9" ht="18.75">
      <c r="A12" s="1">
        <f t="shared" si="1"/>
        <v>9</v>
      </c>
      <c r="B12" s="43" t="s">
        <v>180</v>
      </c>
      <c r="C12" s="39" t="s">
        <v>6</v>
      </c>
      <c r="D12" s="37">
        <v>1</v>
      </c>
      <c r="E12" s="3">
        <f t="shared" si="0"/>
        <v>0.0955056179775281</v>
      </c>
      <c r="F12" s="28">
        <v>85</v>
      </c>
      <c r="G12" s="4">
        <v>0</v>
      </c>
      <c r="H12" s="4">
        <v>0</v>
      </c>
      <c r="I12" s="9">
        <v>0</v>
      </c>
    </row>
    <row r="13" spans="1:9" ht="18.75">
      <c r="A13" s="1">
        <f t="shared" si="1"/>
        <v>10</v>
      </c>
      <c r="B13" s="43" t="s">
        <v>49</v>
      </c>
      <c r="C13" s="39" t="s">
        <v>7</v>
      </c>
      <c r="D13" s="37">
        <v>1</v>
      </c>
      <c r="E13" s="3">
        <f t="shared" si="0"/>
        <v>0.006741573033707865</v>
      </c>
      <c r="F13" s="28">
        <v>6</v>
      </c>
      <c r="G13" s="4">
        <v>0</v>
      </c>
      <c r="H13" s="4">
        <v>0</v>
      </c>
      <c r="I13" s="9">
        <v>0</v>
      </c>
    </row>
    <row r="14" spans="1:9" ht="18.75">
      <c r="A14" s="1">
        <f t="shared" si="1"/>
        <v>11</v>
      </c>
      <c r="B14" s="43" t="s">
        <v>181</v>
      </c>
      <c r="C14" s="39" t="s">
        <v>5</v>
      </c>
      <c r="D14" s="37">
        <v>1</v>
      </c>
      <c r="E14" s="3">
        <f t="shared" si="0"/>
        <v>0.44943820224719105</v>
      </c>
      <c r="F14" s="28">
        <v>400</v>
      </c>
      <c r="G14" s="4">
        <v>0</v>
      </c>
      <c r="H14" s="4">
        <v>0</v>
      </c>
      <c r="I14" s="9">
        <v>0</v>
      </c>
    </row>
    <row r="15" spans="1:9" ht="18.75">
      <c r="A15" s="1">
        <f t="shared" si="1"/>
        <v>12</v>
      </c>
      <c r="B15" s="43" t="s">
        <v>182</v>
      </c>
      <c r="C15" s="39" t="s">
        <v>7</v>
      </c>
      <c r="D15" s="37">
        <v>4</v>
      </c>
      <c r="E15" s="3">
        <f t="shared" si="0"/>
        <v>0.033707865168539325</v>
      </c>
      <c r="F15" s="28">
        <v>30</v>
      </c>
      <c r="G15" s="4">
        <v>0</v>
      </c>
      <c r="H15" s="4">
        <v>1</v>
      </c>
      <c r="I15" s="9">
        <v>0.013000000000000001</v>
      </c>
    </row>
    <row r="16" spans="1:9" ht="18.75">
      <c r="A16" s="1">
        <f t="shared" si="1"/>
        <v>13</v>
      </c>
      <c r="B16" s="43" t="s">
        <v>183</v>
      </c>
      <c r="C16" s="39" t="s">
        <v>6</v>
      </c>
      <c r="D16" s="37">
        <v>8</v>
      </c>
      <c r="E16" s="3">
        <f t="shared" si="0"/>
        <v>0.2876404494382023</v>
      </c>
      <c r="F16" s="28">
        <v>256</v>
      </c>
      <c r="G16" s="4">
        <v>0</v>
      </c>
      <c r="H16" s="4">
        <v>0</v>
      </c>
      <c r="I16" s="9">
        <v>0</v>
      </c>
    </row>
    <row r="17" spans="1:9" ht="18.75">
      <c r="A17" s="1">
        <f t="shared" si="1"/>
        <v>14</v>
      </c>
      <c r="B17" s="43" t="s">
        <v>184</v>
      </c>
      <c r="C17" s="40" t="s">
        <v>8</v>
      </c>
      <c r="D17" s="37">
        <v>1</v>
      </c>
      <c r="E17" s="3">
        <f t="shared" si="0"/>
        <v>0.016853932584269662</v>
      </c>
      <c r="F17" s="28">
        <v>15</v>
      </c>
      <c r="G17" s="4">
        <v>1</v>
      </c>
      <c r="H17" s="4">
        <v>0</v>
      </c>
      <c r="I17" s="9">
        <v>0</v>
      </c>
    </row>
    <row r="18" spans="1:9" ht="18.75">
      <c r="A18" s="1">
        <f t="shared" si="1"/>
        <v>15</v>
      </c>
      <c r="B18" s="43" t="s">
        <v>50</v>
      </c>
      <c r="C18" s="39" t="s">
        <v>7</v>
      </c>
      <c r="D18" s="37">
        <v>4</v>
      </c>
      <c r="E18" s="3">
        <f t="shared" si="0"/>
        <v>0.06460674157303371</v>
      </c>
      <c r="F18" s="28">
        <v>57.5</v>
      </c>
      <c r="G18" s="4">
        <v>0</v>
      </c>
      <c r="H18" s="4">
        <v>2</v>
      </c>
      <c r="I18" s="9">
        <v>0.27</v>
      </c>
    </row>
    <row r="19" spans="1:9" ht="18.75">
      <c r="A19" s="1">
        <f t="shared" si="1"/>
        <v>16</v>
      </c>
      <c r="B19" s="43" t="s">
        <v>185</v>
      </c>
      <c r="C19" s="39" t="s">
        <v>7</v>
      </c>
      <c r="D19" s="37">
        <v>2</v>
      </c>
      <c r="E19" s="3">
        <f t="shared" si="0"/>
        <v>0.02696629213483146</v>
      </c>
      <c r="F19" s="28">
        <v>24</v>
      </c>
      <c r="G19" s="4">
        <v>0</v>
      </c>
      <c r="H19" s="4">
        <v>0</v>
      </c>
      <c r="I19" s="9">
        <v>0</v>
      </c>
    </row>
    <row r="20" spans="1:9" ht="18.75">
      <c r="A20" s="1">
        <f t="shared" si="1"/>
        <v>17</v>
      </c>
      <c r="B20" s="43" t="s">
        <v>51</v>
      </c>
      <c r="C20" s="39" t="s">
        <v>9</v>
      </c>
      <c r="D20" s="37">
        <v>7</v>
      </c>
      <c r="E20" s="3">
        <f t="shared" si="0"/>
        <v>0.48764044943820223</v>
      </c>
      <c r="F20" s="28">
        <v>434</v>
      </c>
      <c r="G20" s="4">
        <v>0</v>
      </c>
      <c r="H20" s="4">
        <v>1</v>
      </c>
      <c r="I20" s="9">
        <v>0.15</v>
      </c>
    </row>
    <row r="21" spans="1:9" ht="18.75">
      <c r="A21" s="1">
        <f t="shared" si="1"/>
        <v>18</v>
      </c>
      <c r="B21" s="43" t="s">
        <v>52</v>
      </c>
      <c r="C21" s="39" t="s">
        <v>6</v>
      </c>
      <c r="D21" s="37">
        <v>1</v>
      </c>
      <c r="E21" s="3">
        <f t="shared" si="0"/>
        <v>0.016853932584269662</v>
      </c>
      <c r="F21" s="28">
        <v>15</v>
      </c>
      <c r="G21" s="4">
        <v>0</v>
      </c>
      <c r="H21" s="4">
        <v>3</v>
      </c>
      <c r="I21" s="9">
        <v>0.33999999999999997</v>
      </c>
    </row>
    <row r="22" spans="1:9" ht="18.75">
      <c r="A22" s="1">
        <f t="shared" si="1"/>
        <v>19</v>
      </c>
      <c r="B22" s="43" t="s">
        <v>264</v>
      </c>
      <c r="C22" s="39" t="s">
        <v>7</v>
      </c>
      <c r="D22" s="37">
        <v>0</v>
      </c>
      <c r="E22" s="3">
        <v>0</v>
      </c>
      <c r="F22" s="28">
        <v>0</v>
      </c>
      <c r="G22" s="4">
        <v>0</v>
      </c>
      <c r="H22" s="4">
        <v>1</v>
      </c>
      <c r="I22" s="86">
        <v>0.00134</v>
      </c>
    </row>
    <row r="23" spans="1:9" ht="18.75">
      <c r="A23" s="1">
        <f t="shared" si="1"/>
        <v>20</v>
      </c>
      <c r="B23" s="43" t="s">
        <v>186</v>
      </c>
      <c r="C23" s="39" t="s">
        <v>8</v>
      </c>
      <c r="D23" s="37">
        <v>3</v>
      </c>
      <c r="E23" s="3">
        <f aca="true" t="shared" si="2" ref="E23:E49">F23/1000/0.89</f>
        <v>0.05056179775280899</v>
      </c>
      <c r="F23" s="28">
        <v>45</v>
      </c>
      <c r="G23" s="4">
        <v>0</v>
      </c>
      <c r="H23" s="4">
        <v>0</v>
      </c>
      <c r="I23" s="9">
        <v>0</v>
      </c>
    </row>
    <row r="24" spans="1:9" ht="18.75">
      <c r="A24" s="1">
        <f t="shared" si="1"/>
        <v>21</v>
      </c>
      <c r="B24" s="43" t="s">
        <v>130</v>
      </c>
      <c r="C24" s="39" t="s">
        <v>8</v>
      </c>
      <c r="D24" s="37">
        <v>2</v>
      </c>
      <c r="E24" s="3">
        <f t="shared" si="2"/>
        <v>0.024719101123595502</v>
      </c>
      <c r="F24" s="28">
        <v>22</v>
      </c>
      <c r="G24" s="4">
        <v>0</v>
      </c>
      <c r="H24" s="4">
        <v>1</v>
      </c>
      <c r="I24" s="9">
        <v>0.1068</v>
      </c>
    </row>
    <row r="25" spans="1:9" ht="18.75">
      <c r="A25" s="1">
        <f t="shared" si="1"/>
        <v>22</v>
      </c>
      <c r="B25" s="43" t="s">
        <v>187</v>
      </c>
      <c r="C25" s="39" t="s">
        <v>7</v>
      </c>
      <c r="D25" s="37">
        <v>3</v>
      </c>
      <c r="E25" s="3">
        <f t="shared" si="2"/>
        <v>0.05056179775280899</v>
      </c>
      <c r="F25" s="28">
        <v>45</v>
      </c>
      <c r="G25" s="4">
        <v>0</v>
      </c>
      <c r="H25" s="4">
        <v>0</v>
      </c>
      <c r="I25" s="9">
        <v>0</v>
      </c>
    </row>
    <row r="26" spans="1:9" ht="18.75">
      <c r="A26" s="1">
        <f t="shared" si="1"/>
        <v>23</v>
      </c>
      <c r="B26" s="43" t="s">
        <v>44</v>
      </c>
      <c r="C26" s="40" t="s">
        <v>11</v>
      </c>
      <c r="D26" s="37">
        <v>1</v>
      </c>
      <c r="E26" s="3">
        <f t="shared" si="2"/>
        <v>0.016853932584269662</v>
      </c>
      <c r="F26" s="28">
        <v>15</v>
      </c>
      <c r="G26" s="4">
        <v>0</v>
      </c>
      <c r="H26" s="4">
        <v>0</v>
      </c>
      <c r="I26" s="9">
        <v>0</v>
      </c>
    </row>
    <row r="27" spans="1:9" ht="18.75">
      <c r="A27" s="1">
        <f t="shared" si="1"/>
        <v>24</v>
      </c>
      <c r="B27" s="43" t="s">
        <v>188</v>
      </c>
      <c r="C27" s="39" t="s">
        <v>7</v>
      </c>
      <c r="D27" s="37">
        <v>2</v>
      </c>
      <c r="E27" s="3">
        <f t="shared" si="2"/>
        <v>0.02247191011235955</v>
      </c>
      <c r="F27" s="28">
        <v>20</v>
      </c>
      <c r="G27" s="4">
        <v>0</v>
      </c>
      <c r="H27" s="4">
        <v>0</v>
      </c>
      <c r="I27" s="9">
        <v>0</v>
      </c>
    </row>
    <row r="28" spans="1:9" ht="18.75">
      <c r="A28" s="1">
        <f t="shared" si="1"/>
        <v>25</v>
      </c>
      <c r="B28" s="43" t="s">
        <v>56</v>
      </c>
      <c r="C28" s="39" t="s">
        <v>6</v>
      </c>
      <c r="D28" s="37">
        <v>5</v>
      </c>
      <c r="E28" s="3">
        <f t="shared" si="2"/>
        <v>0.028831460674157303</v>
      </c>
      <c r="F28" s="28">
        <v>25.66</v>
      </c>
      <c r="G28" s="4">
        <v>0</v>
      </c>
      <c r="H28" s="4">
        <v>0</v>
      </c>
      <c r="I28" s="9">
        <v>0</v>
      </c>
    </row>
    <row r="29" spans="1:9" ht="18.75">
      <c r="A29" s="1">
        <f t="shared" si="1"/>
        <v>26</v>
      </c>
      <c r="B29" s="43" t="s">
        <v>55</v>
      </c>
      <c r="C29" s="39" t="s">
        <v>6</v>
      </c>
      <c r="D29" s="37">
        <v>11</v>
      </c>
      <c r="E29" s="3">
        <f t="shared" si="2"/>
        <v>0.8609887640449437</v>
      </c>
      <c r="F29" s="28">
        <v>766.28</v>
      </c>
      <c r="G29" s="4">
        <v>0</v>
      </c>
      <c r="H29" s="4">
        <v>2</v>
      </c>
      <c r="I29" s="9">
        <v>0.016</v>
      </c>
    </row>
    <row r="30" spans="1:9" ht="18.75">
      <c r="A30" s="1">
        <f t="shared" si="1"/>
        <v>27</v>
      </c>
      <c r="B30" s="43" t="s">
        <v>27</v>
      </c>
      <c r="C30" s="39" t="s">
        <v>7</v>
      </c>
      <c r="D30" s="37">
        <v>1</v>
      </c>
      <c r="E30" s="3">
        <f t="shared" si="2"/>
        <v>0.033707865168539325</v>
      </c>
      <c r="F30" s="28">
        <v>30</v>
      </c>
      <c r="G30" s="4">
        <v>0</v>
      </c>
      <c r="H30" s="4">
        <v>4</v>
      </c>
      <c r="I30" s="9">
        <v>0.048</v>
      </c>
    </row>
    <row r="31" spans="1:9" ht="18.75">
      <c r="A31" s="1">
        <f t="shared" si="1"/>
        <v>28</v>
      </c>
      <c r="B31" s="43" t="s">
        <v>189</v>
      </c>
      <c r="C31" s="39" t="s">
        <v>7</v>
      </c>
      <c r="D31" s="37">
        <v>1</v>
      </c>
      <c r="E31" s="3">
        <f t="shared" si="2"/>
        <v>0.0056179775280898875</v>
      </c>
      <c r="F31" s="28">
        <v>5</v>
      </c>
      <c r="G31" s="4">
        <v>0</v>
      </c>
      <c r="H31" s="4">
        <v>0</v>
      </c>
      <c r="I31" s="9">
        <v>0</v>
      </c>
    </row>
    <row r="32" spans="1:9" ht="18.75">
      <c r="A32" s="1">
        <f t="shared" si="1"/>
        <v>29</v>
      </c>
      <c r="B32" s="43" t="s">
        <v>189</v>
      </c>
      <c r="C32" s="39" t="s">
        <v>7</v>
      </c>
      <c r="D32" s="37">
        <v>5</v>
      </c>
      <c r="E32" s="3">
        <f t="shared" si="2"/>
        <v>0.05056179775280899</v>
      </c>
      <c r="F32" s="28">
        <v>45</v>
      </c>
      <c r="G32" s="4">
        <v>0</v>
      </c>
      <c r="H32" s="4">
        <v>0</v>
      </c>
      <c r="I32" s="9">
        <v>0</v>
      </c>
    </row>
    <row r="33" spans="1:9" ht="18.75">
      <c r="A33" s="1">
        <f t="shared" si="1"/>
        <v>30</v>
      </c>
      <c r="B33" s="43" t="s">
        <v>57</v>
      </c>
      <c r="C33" s="39" t="s">
        <v>6</v>
      </c>
      <c r="D33" s="37">
        <v>14</v>
      </c>
      <c r="E33" s="3">
        <f t="shared" si="2"/>
        <v>0.022535955056179773</v>
      </c>
      <c r="F33" s="28">
        <v>20.057</v>
      </c>
      <c r="G33" s="4">
        <v>0</v>
      </c>
      <c r="H33" s="4">
        <v>0</v>
      </c>
      <c r="I33" s="9">
        <v>0</v>
      </c>
    </row>
    <row r="34" spans="1:9" ht="18.75">
      <c r="A34" s="1">
        <f t="shared" si="1"/>
        <v>31</v>
      </c>
      <c r="B34" s="43" t="s">
        <v>58</v>
      </c>
      <c r="C34" s="39" t="s">
        <v>10</v>
      </c>
      <c r="D34" s="37">
        <v>1</v>
      </c>
      <c r="E34" s="3">
        <f t="shared" si="2"/>
        <v>0.6741573033707865</v>
      </c>
      <c r="F34" s="28">
        <v>600</v>
      </c>
      <c r="G34" s="4">
        <v>0</v>
      </c>
      <c r="H34" s="4">
        <v>0</v>
      </c>
      <c r="I34" s="9">
        <v>0</v>
      </c>
    </row>
    <row r="35" spans="1:9" ht="18.75">
      <c r="A35" s="1">
        <f t="shared" si="1"/>
        <v>32</v>
      </c>
      <c r="B35" s="43" t="s">
        <v>60</v>
      </c>
      <c r="C35" s="39" t="s">
        <v>8</v>
      </c>
      <c r="D35" s="37">
        <v>4</v>
      </c>
      <c r="E35" s="3">
        <f t="shared" si="2"/>
        <v>0.03258426966292135</v>
      </c>
      <c r="F35" s="28">
        <v>29</v>
      </c>
      <c r="G35" s="4">
        <v>0</v>
      </c>
      <c r="H35" s="4">
        <v>2</v>
      </c>
      <c r="I35" s="9">
        <v>0.022</v>
      </c>
    </row>
    <row r="36" spans="1:9" ht="18.75">
      <c r="A36" s="1">
        <f t="shared" si="1"/>
        <v>33</v>
      </c>
      <c r="B36" s="43" t="s">
        <v>60</v>
      </c>
      <c r="C36" s="39" t="s">
        <v>6</v>
      </c>
      <c r="D36" s="37">
        <v>4</v>
      </c>
      <c r="E36" s="3">
        <f t="shared" si="2"/>
        <v>2.455056179775281</v>
      </c>
      <c r="F36" s="28">
        <v>2185</v>
      </c>
      <c r="G36" s="4">
        <v>0</v>
      </c>
      <c r="H36" s="4">
        <v>3</v>
      </c>
      <c r="I36" s="9">
        <v>0.047</v>
      </c>
    </row>
    <row r="37" spans="1:9" ht="18.75">
      <c r="A37" s="1">
        <f t="shared" si="1"/>
        <v>34</v>
      </c>
      <c r="B37" s="43" t="s">
        <v>190</v>
      </c>
      <c r="C37" s="39" t="s">
        <v>7</v>
      </c>
      <c r="D37" s="37">
        <v>1</v>
      </c>
      <c r="E37" s="3">
        <f t="shared" si="2"/>
        <v>0.01348314606741573</v>
      </c>
      <c r="F37" s="28">
        <v>12</v>
      </c>
      <c r="G37" s="4">
        <v>0</v>
      </c>
      <c r="H37" s="4">
        <v>2</v>
      </c>
      <c r="I37" s="9">
        <v>0.007000000000000001</v>
      </c>
    </row>
    <row r="38" spans="1:9" ht="18.75">
      <c r="A38" s="1">
        <f t="shared" si="1"/>
        <v>35</v>
      </c>
      <c r="B38" s="43" t="s">
        <v>61</v>
      </c>
      <c r="C38" s="39" t="s">
        <v>7</v>
      </c>
      <c r="D38" s="37">
        <v>4</v>
      </c>
      <c r="E38" s="3">
        <f t="shared" si="2"/>
        <v>0.06179775280898876</v>
      </c>
      <c r="F38" s="28">
        <v>55</v>
      </c>
      <c r="G38" s="4">
        <v>0</v>
      </c>
      <c r="H38" s="4">
        <v>0</v>
      </c>
      <c r="I38" s="9">
        <v>0</v>
      </c>
    </row>
    <row r="39" spans="1:9" ht="18.75">
      <c r="A39" s="1">
        <f t="shared" si="1"/>
        <v>36</v>
      </c>
      <c r="B39" s="43" t="s">
        <v>191</v>
      </c>
      <c r="C39" s="39" t="s">
        <v>7</v>
      </c>
      <c r="D39" s="37">
        <v>2</v>
      </c>
      <c r="E39" s="3">
        <f t="shared" si="2"/>
        <v>0.014606741573033707</v>
      </c>
      <c r="F39" s="28">
        <v>13</v>
      </c>
      <c r="G39" s="4">
        <v>0</v>
      </c>
      <c r="H39" s="4">
        <v>0</v>
      </c>
      <c r="I39" s="9">
        <v>0</v>
      </c>
    </row>
    <row r="40" spans="1:9" ht="18.75">
      <c r="A40" s="1">
        <f t="shared" si="1"/>
        <v>37</v>
      </c>
      <c r="B40" s="43" t="s">
        <v>62</v>
      </c>
      <c r="C40" s="39" t="s">
        <v>10</v>
      </c>
      <c r="D40" s="37">
        <v>7</v>
      </c>
      <c r="E40" s="3">
        <f t="shared" si="2"/>
        <v>0.29213483146067415</v>
      </c>
      <c r="F40" s="28">
        <v>260</v>
      </c>
      <c r="G40" s="4">
        <v>0</v>
      </c>
      <c r="H40" s="4">
        <v>2</v>
      </c>
      <c r="I40" s="9">
        <v>0.0534</v>
      </c>
    </row>
    <row r="41" spans="1:9" ht="18.75">
      <c r="A41" s="1">
        <f t="shared" si="1"/>
        <v>38</v>
      </c>
      <c r="B41" s="43" t="s">
        <v>62</v>
      </c>
      <c r="C41" s="39" t="s">
        <v>6</v>
      </c>
      <c r="D41" s="37">
        <v>4</v>
      </c>
      <c r="E41" s="3">
        <f t="shared" si="2"/>
        <v>0.05140449438202247</v>
      </c>
      <c r="F41" s="28">
        <v>45.75</v>
      </c>
      <c r="G41" s="4">
        <v>0</v>
      </c>
      <c r="H41" s="4">
        <v>0</v>
      </c>
      <c r="I41" s="9">
        <v>0</v>
      </c>
    </row>
    <row r="42" spans="1:9" ht="18.75">
      <c r="A42" s="1">
        <f t="shared" si="1"/>
        <v>39</v>
      </c>
      <c r="B42" s="43" t="s">
        <v>62</v>
      </c>
      <c r="C42" s="39" t="s">
        <v>265</v>
      </c>
      <c r="D42" s="37">
        <v>2</v>
      </c>
      <c r="E42" s="3">
        <f t="shared" si="2"/>
        <v>0.5168539325842697</v>
      </c>
      <c r="F42" s="28">
        <v>460</v>
      </c>
      <c r="G42" s="4">
        <v>0</v>
      </c>
      <c r="H42" s="4">
        <v>2</v>
      </c>
      <c r="I42" s="9">
        <v>0.02</v>
      </c>
    </row>
    <row r="43" spans="1:9" ht="18.75">
      <c r="A43" s="1">
        <f t="shared" si="1"/>
        <v>40</v>
      </c>
      <c r="B43" s="43" t="s">
        <v>192</v>
      </c>
      <c r="C43" s="41" t="s">
        <v>10</v>
      </c>
      <c r="D43" s="37">
        <v>1</v>
      </c>
      <c r="E43" s="3">
        <f t="shared" si="2"/>
        <v>0.011235955056179775</v>
      </c>
      <c r="F43" s="28">
        <v>10</v>
      </c>
      <c r="G43" s="4">
        <v>0</v>
      </c>
      <c r="H43" s="4">
        <v>0</v>
      </c>
      <c r="I43" s="9">
        <v>0</v>
      </c>
    </row>
    <row r="44" spans="1:9" ht="18.75">
      <c r="A44" s="1">
        <f t="shared" si="1"/>
        <v>41</v>
      </c>
      <c r="B44" s="43" t="s">
        <v>193</v>
      </c>
      <c r="C44" s="39" t="s">
        <v>7</v>
      </c>
      <c r="D44" s="37">
        <v>5</v>
      </c>
      <c r="E44" s="3">
        <f t="shared" si="2"/>
        <v>0.008426966292134831</v>
      </c>
      <c r="F44" s="28">
        <v>7.5</v>
      </c>
      <c r="G44" s="4">
        <v>0</v>
      </c>
      <c r="H44" s="4">
        <v>0</v>
      </c>
      <c r="I44" s="9">
        <v>0</v>
      </c>
    </row>
    <row r="45" spans="1:9" ht="18.75">
      <c r="A45" s="1">
        <f t="shared" si="1"/>
        <v>42</v>
      </c>
      <c r="B45" s="43" t="s">
        <v>63</v>
      </c>
      <c r="C45" s="39" t="s">
        <v>5</v>
      </c>
      <c r="D45" s="37">
        <v>8</v>
      </c>
      <c r="E45" s="3">
        <f t="shared" si="2"/>
        <v>0.25280898876404495</v>
      </c>
      <c r="F45" s="28">
        <v>225</v>
      </c>
      <c r="G45" s="4">
        <v>0</v>
      </c>
      <c r="H45" s="4">
        <v>6</v>
      </c>
      <c r="I45" s="9">
        <v>0.12</v>
      </c>
    </row>
    <row r="46" spans="1:9" ht="18.75">
      <c r="A46" s="1">
        <f t="shared" si="1"/>
        <v>43</v>
      </c>
      <c r="B46" s="43" t="s">
        <v>64</v>
      </c>
      <c r="C46" s="39" t="s">
        <v>7</v>
      </c>
      <c r="D46" s="37">
        <v>31</v>
      </c>
      <c r="E46" s="3">
        <f t="shared" si="2"/>
        <v>0.7932584269662921</v>
      </c>
      <c r="F46" s="28">
        <v>706</v>
      </c>
      <c r="G46" s="4">
        <v>0</v>
      </c>
      <c r="H46" s="4">
        <v>7</v>
      </c>
      <c r="I46" s="9">
        <v>0.09</v>
      </c>
    </row>
    <row r="47" spans="1:9" ht="18.75">
      <c r="A47" s="1">
        <f t="shared" si="1"/>
        <v>44</v>
      </c>
      <c r="B47" s="43" t="s">
        <v>194</v>
      </c>
      <c r="C47" s="39" t="s">
        <v>7</v>
      </c>
      <c r="D47" s="37">
        <v>2</v>
      </c>
      <c r="E47" s="3">
        <f t="shared" si="2"/>
        <v>0.01348314606741573</v>
      </c>
      <c r="F47" s="28">
        <v>12</v>
      </c>
      <c r="G47" s="4">
        <v>0</v>
      </c>
      <c r="H47" s="4">
        <v>0</v>
      </c>
      <c r="I47" s="9">
        <v>0</v>
      </c>
    </row>
    <row r="48" spans="1:9" ht="18.75">
      <c r="A48" s="1">
        <f t="shared" si="1"/>
        <v>45</v>
      </c>
      <c r="B48" s="43" t="s">
        <v>65</v>
      </c>
      <c r="C48" s="39" t="s">
        <v>8</v>
      </c>
      <c r="D48" s="37">
        <v>45</v>
      </c>
      <c r="E48" s="3">
        <f t="shared" si="2"/>
        <v>0.8426966292134831</v>
      </c>
      <c r="F48" s="28">
        <v>750</v>
      </c>
      <c r="G48" s="4">
        <v>0</v>
      </c>
      <c r="H48" s="4">
        <v>0</v>
      </c>
      <c r="I48" s="9">
        <v>0</v>
      </c>
    </row>
    <row r="49" spans="1:9" ht="18.75">
      <c r="A49" s="1">
        <f t="shared" si="1"/>
        <v>46</v>
      </c>
      <c r="B49" s="43" t="s">
        <v>195</v>
      </c>
      <c r="C49" s="39" t="s">
        <v>8</v>
      </c>
      <c r="D49" s="37">
        <v>4</v>
      </c>
      <c r="E49" s="3">
        <f t="shared" si="2"/>
        <v>11.264044943820226</v>
      </c>
      <c r="F49" s="28">
        <v>10025</v>
      </c>
      <c r="G49" s="4">
        <v>0</v>
      </c>
      <c r="H49" s="4">
        <v>1</v>
      </c>
      <c r="I49" s="9">
        <v>0.01</v>
      </c>
    </row>
    <row r="50" spans="1:9" ht="18.75">
      <c r="A50" s="1">
        <f t="shared" si="1"/>
        <v>47</v>
      </c>
      <c r="B50" s="43" t="s">
        <v>195</v>
      </c>
      <c r="C50" s="39" t="s">
        <v>7</v>
      </c>
      <c r="D50" s="37">
        <v>0</v>
      </c>
      <c r="E50" s="3">
        <v>0</v>
      </c>
      <c r="F50" s="28">
        <v>0</v>
      </c>
      <c r="G50" s="4">
        <v>0</v>
      </c>
      <c r="H50" s="4">
        <v>1</v>
      </c>
      <c r="I50" s="9">
        <v>0.045</v>
      </c>
    </row>
    <row r="51" spans="1:9" ht="18.75">
      <c r="A51" s="1">
        <f t="shared" si="1"/>
        <v>48</v>
      </c>
      <c r="B51" s="43" t="s">
        <v>66</v>
      </c>
      <c r="C51" s="39" t="s">
        <v>8</v>
      </c>
      <c r="D51" s="37">
        <v>9</v>
      </c>
      <c r="E51" s="3">
        <f aca="true" t="shared" si="3" ref="E51:E56">F51/1000/0.89</f>
        <v>0.1098056179775281</v>
      </c>
      <c r="F51" s="28">
        <v>97.727</v>
      </c>
      <c r="G51" s="4">
        <v>0</v>
      </c>
      <c r="H51" s="4">
        <v>3</v>
      </c>
      <c r="I51" s="9">
        <v>0.03</v>
      </c>
    </row>
    <row r="52" spans="1:9" ht="18.75">
      <c r="A52" s="1">
        <f t="shared" si="1"/>
        <v>49</v>
      </c>
      <c r="B52" s="43" t="s">
        <v>26</v>
      </c>
      <c r="C52" s="39" t="s">
        <v>6</v>
      </c>
      <c r="D52" s="37">
        <v>3</v>
      </c>
      <c r="E52" s="3">
        <f t="shared" si="3"/>
        <v>0.03177528089887641</v>
      </c>
      <c r="F52" s="28">
        <v>28.28</v>
      </c>
      <c r="G52" s="4">
        <v>1</v>
      </c>
      <c r="H52" s="4">
        <v>1</v>
      </c>
      <c r="I52" s="9">
        <v>0.08</v>
      </c>
    </row>
    <row r="53" spans="1:9" ht="18.75">
      <c r="A53" s="1">
        <f t="shared" si="1"/>
        <v>50</v>
      </c>
      <c r="B53" s="43" t="s">
        <v>30</v>
      </c>
      <c r="C53" s="39" t="s">
        <v>6</v>
      </c>
      <c r="D53" s="37">
        <v>1</v>
      </c>
      <c r="E53" s="3">
        <f t="shared" si="3"/>
        <v>0.06741573033707865</v>
      </c>
      <c r="F53" s="28">
        <v>60</v>
      </c>
      <c r="G53" s="4">
        <v>0</v>
      </c>
      <c r="H53" s="4">
        <v>0</v>
      </c>
      <c r="I53" s="9">
        <v>0</v>
      </c>
    </row>
    <row r="54" spans="1:9" ht="18.75">
      <c r="A54" s="1">
        <f t="shared" si="1"/>
        <v>51</v>
      </c>
      <c r="B54" s="43" t="s">
        <v>196</v>
      </c>
      <c r="C54" s="39" t="s">
        <v>8</v>
      </c>
      <c r="D54" s="37">
        <v>3</v>
      </c>
      <c r="E54" s="3">
        <f t="shared" si="3"/>
        <v>0.0348314606741573</v>
      </c>
      <c r="F54" s="28">
        <v>31</v>
      </c>
      <c r="G54" s="4">
        <v>0</v>
      </c>
      <c r="H54" s="4">
        <v>0</v>
      </c>
      <c r="I54" s="9">
        <v>0</v>
      </c>
    </row>
    <row r="55" spans="1:9" ht="18.75">
      <c r="A55" s="1">
        <f t="shared" si="1"/>
        <v>52</v>
      </c>
      <c r="B55" s="43" t="s">
        <v>197</v>
      </c>
      <c r="C55" s="39" t="s">
        <v>5</v>
      </c>
      <c r="D55" s="37">
        <v>4</v>
      </c>
      <c r="E55" s="3">
        <f t="shared" si="3"/>
        <v>0.038202247191011236</v>
      </c>
      <c r="F55" s="28">
        <v>34</v>
      </c>
      <c r="G55" s="4">
        <v>0</v>
      </c>
      <c r="H55" s="4">
        <v>1</v>
      </c>
      <c r="I55" s="9">
        <v>0.02</v>
      </c>
    </row>
    <row r="56" spans="1:9" ht="18.75">
      <c r="A56" s="1">
        <f t="shared" si="1"/>
        <v>53</v>
      </c>
      <c r="B56" s="43" t="s">
        <v>69</v>
      </c>
      <c r="C56" s="39" t="s">
        <v>6</v>
      </c>
      <c r="D56" s="37">
        <v>6</v>
      </c>
      <c r="E56" s="3">
        <f t="shared" si="3"/>
        <v>2.032134831460674</v>
      </c>
      <c r="F56" s="28">
        <v>1808.6</v>
      </c>
      <c r="G56" s="4">
        <v>0</v>
      </c>
      <c r="H56" s="4">
        <v>0</v>
      </c>
      <c r="I56" s="9">
        <v>0</v>
      </c>
    </row>
    <row r="57" spans="1:9" ht="18.75">
      <c r="A57" s="1">
        <f t="shared" si="1"/>
        <v>54</v>
      </c>
      <c r="B57" s="43" t="s">
        <v>70</v>
      </c>
      <c r="C57" s="39" t="s">
        <v>6</v>
      </c>
      <c r="D57" s="37">
        <v>0</v>
      </c>
      <c r="E57" s="3">
        <v>0</v>
      </c>
      <c r="F57" s="28">
        <v>0</v>
      </c>
      <c r="G57" s="4">
        <v>0</v>
      </c>
      <c r="H57" s="4">
        <v>1</v>
      </c>
      <c r="I57" s="9">
        <v>0.623</v>
      </c>
    </row>
    <row r="58" spans="1:9" ht="18.75">
      <c r="A58" s="1">
        <f t="shared" si="1"/>
        <v>55</v>
      </c>
      <c r="B58" s="43" t="s">
        <v>71</v>
      </c>
      <c r="C58" s="34" t="s">
        <v>7</v>
      </c>
      <c r="D58" s="37">
        <v>4</v>
      </c>
      <c r="E58" s="3">
        <f>F58/1000/0.89</f>
        <v>0.06179775280898876</v>
      </c>
      <c r="F58" s="28">
        <v>55</v>
      </c>
      <c r="G58" s="4">
        <v>0</v>
      </c>
      <c r="H58" s="4">
        <v>1</v>
      </c>
      <c r="I58" s="9">
        <v>0.048060000000000005</v>
      </c>
    </row>
    <row r="59" spans="1:9" ht="18.75">
      <c r="A59" s="1">
        <f t="shared" si="1"/>
        <v>56</v>
      </c>
      <c r="B59" s="43" t="s">
        <v>72</v>
      </c>
      <c r="C59" s="39" t="s">
        <v>10</v>
      </c>
      <c r="D59" s="37">
        <v>5</v>
      </c>
      <c r="E59" s="3">
        <f>F59/1000/0.89</f>
        <v>2.471910112359551</v>
      </c>
      <c r="F59" s="28">
        <v>2200</v>
      </c>
      <c r="G59" s="4">
        <v>0</v>
      </c>
      <c r="H59" s="4">
        <v>4</v>
      </c>
      <c r="I59" s="9">
        <v>0.06</v>
      </c>
    </row>
    <row r="60" spans="1:9" ht="18.75">
      <c r="A60" s="1">
        <f t="shared" si="1"/>
        <v>57</v>
      </c>
      <c r="B60" s="43" t="s">
        <v>73</v>
      </c>
      <c r="C60" s="39" t="s">
        <v>7</v>
      </c>
      <c r="D60" s="37">
        <v>1</v>
      </c>
      <c r="E60" s="3">
        <f>F60/1000/0.89</f>
        <v>0.015730337078651686</v>
      </c>
      <c r="F60" s="28">
        <v>14</v>
      </c>
      <c r="G60" s="4">
        <v>0</v>
      </c>
      <c r="H60" s="4">
        <v>0</v>
      </c>
      <c r="I60" s="9">
        <v>0</v>
      </c>
    </row>
    <row r="61" spans="1:9" ht="18.75">
      <c r="A61" s="1">
        <f t="shared" si="1"/>
        <v>58</v>
      </c>
      <c r="B61" s="43" t="s">
        <v>74</v>
      </c>
      <c r="C61" s="39" t="s">
        <v>6</v>
      </c>
      <c r="D61" s="37">
        <v>4</v>
      </c>
      <c r="E61" s="3">
        <f>F61/1000/0.89</f>
        <v>0.0449438202247191</v>
      </c>
      <c r="F61" s="28">
        <v>40</v>
      </c>
      <c r="G61" s="4">
        <v>0</v>
      </c>
      <c r="H61" s="4">
        <v>1</v>
      </c>
      <c r="I61" s="9">
        <v>0.0089</v>
      </c>
    </row>
    <row r="62" spans="1:9" ht="18.75">
      <c r="A62" s="1">
        <f t="shared" si="1"/>
        <v>59</v>
      </c>
      <c r="B62" s="43" t="s">
        <v>77</v>
      </c>
      <c r="C62" s="39" t="s">
        <v>7</v>
      </c>
      <c r="D62" s="37">
        <v>23</v>
      </c>
      <c r="E62" s="3">
        <f>F62/1000/0.89</f>
        <v>0.36528089887640447</v>
      </c>
      <c r="F62" s="28">
        <v>325.1</v>
      </c>
      <c r="G62" s="4">
        <v>0</v>
      </c>
      <c r="H62" s="4">
        <v>3</v>
      </c>
      <c r="I62" s="86">
        <v>0.0035000000000000005</v>
      </c>
    </row>
    <row r="63" spans="1:9" ht="18.75">
      <c r="A63" s="1">
        <f t="shared" si="1"/>
        <v>60</v>
      </c>
      <c r="B63" s="43" t="s">
        <v>266</v>
      </c>
      <c r="C63" s="39" t="s">
        <v>7</v>
      </c>
      <c r="D63" s="37">
        <v>0</v>
      </c>
      <c r="E63" s="3">
        <v>0</v>
      </c>
      <c r="F63" s="28">
        <v>0</v>
      </c>
      <c r="G63" s="4">
        <v>0</v>
      </c>
      <c r="H63" s="4">
        <v>1</v>
      </c>
      <c r="I63" s="9">
        <v>0.006</v>
      </c>
    </row>
    <row r="64" spans="1:9" ht="18.75">
      <c r="A64" s="1">
        <f t="shared" si="1"/>
        <v>61</v>
      </c>
      <c r="B64" s="43" t="s">
        <v>198</v>
      </c>
      <c r="C64" s="40" t="s">
        <v>5</v>
      </c>
      <c r="D64" s="37">
        <v>1</v>
      </c>
      <c r="E64" s="3">
        <f aca="true" t="shared" si="4" ref="E64:E81">F64/1000/0.89</f>
        <v>0.017977528089887642</v>
      </c>
      <c r="F64" s="28">
        <v>16</v>
      </c>
      <c r="G64" s="4">
        <v>0</v>
      </c>
      <c r="H64" s="4">
        <v>0</v>
      </c>
      <c r="I64" s="9">
        <v>0</v>
      </c>
    </row>
    <row r="65" spans="1:9" ht="18.75">
      <c r="A65" s="1">
        <f t="shared" si="1"/>
        <v>62</v>
      </c>
      <c r="B65" s="43" t="s">
        <v>79</v>
      </c>
      <c r="C65" s="40" t="s">
        <v>7</v>
      </c>
      <c r="D65" s="37">
        <v>12</v>
      </c>
      <c r="E65" s="3">
        <f t="shared" si="4"/>
        <v>0.12471910112359551</v>
      </c>
      <c r="F65" s="28">
        <v>111</v>
      </c>
      <c r="G65" s="4">
        <v>0</v>
      </c>
      <c r="H65" s="4">
        <v>0</v>
      </c>
      <c r="I65" s="9">
        <v>0</v>
      </c>
    </row>
    <row r="66" spans="1:9" ht="18.75">
      <c r="A66" s="1">
        <f t="shared" si="1"/>
        <v>63</v>
      </c>
      <c r="B66" s="43" t="s">
        <v>80</v>
      </c>
      <c r="C66" s="39" t="s">
        <v>5</v>
      </c>
      <c r="D66" s="37">
        <v>5</v>
      </c>
      <c r="E66" s="3">
        <f t="shared" si="4"/>
        <v>0.08426966292134831</v>
      </c>
      <c r="F66" s="28">
        <v>75</v>
      </c>
      <c r="G66" s="4">
        <v>0</v>
      </c>
      <c r="H66" s="4">
        <v>0</v>
      </c>
      <c r="I66" s="9">
        <v>0</v>
      </c>
    </row>
    <row r="67" spans="1:9" ht="18.75">
      <c r="A67" s="1">
        <f t="shared" si="1"/>
        <v>64</v>
      </c>
      <c r="B67" s="43" t="s">
        <v>81</v>
      </c>
      <c r="C67" s="39" t="s">
        <v>6</v>
      </c>
      <c r="D67" s="37">
        <v>1</v>
      </c>
      <c r="E67" s="3">
        <f t="shared" si="4"/>
        <v>0.010112359550561797</v>
      </c>
      <c r="F67" s="28">
        <v>9</v>
      </c>
      <c r="G67" s="4">
        <v>0</v>
      </c>
      <c r="H67" s="4">
        <v>0</v>
      </c>
      <c r="I67" s="9">
        <v>0</v>
      </c>
    </row>
    <row r="68" spans="1:9" ht="18.75">
      <c r="A68" s="1">
        <f t="shared" si="1"/>
        <v>65</v>
      </c>
      <c r="B68" s="43" t="s">
        <v>199</v>
      </c>
      <c r="C68" s="39" t="s">
        <v>8</v>
      </c>
      <c r="D68" s="37">
        <v>3</v>
      </c>
      <c r="E68" s="3">
        <f t="shared" si="4"/>
        <v>0.024719101123595502</v>
      </c>
      <c r="F68" s="28">
        <v>22</v>
      </c>
      <c r="G68" s="4">
        <v>0</v>
      </c>
      <c r="H68" s="4">
        <v>0</v>
      </c>
      <c r="I68" s="9">
        <v>0</v>
      </c>
    </row>
    <row r="69" spans="1:9" ht="18.75">
      <c r="A69" s="1">
        <f t="shared" si="1"/>
        <v>66</v>
      </c>
      <c r="B69" s="43" t="s">
        <v>200</v>
      </c>
      <c r="C69" s="39" t="s">
        <v>6</v>
      </c>
      <c r="D69" s="37">
        <v>1</v>
      </c>
      <c r="E69" s="3">
        <f t="shared" si="4"/>
        <v>0.1348314606741573</v>
      </c>
      <c r="F69" s="28">
        <v>120</v>
      </c>
      <c r="G69" s="4">
        <v>0</v>
      </c>
      <c r="H69" s="4">
        <v>0</v>
      </c>
      <c r="I69" s="9">
        <v>0</v>
      </c>
    </row>
    <row r="70" spans="1:9" ht="18.75">
      <c r="A70" s="1">
        <f t="shared" si="1"/>
        <v>67</v>
      </c>
      <c r="B70" s="43" t="s">
        <v>201</v>
      </c>
      <c r="C70" s="39" t="s">
        <v>7</v>
      </c>
      <c r="D70" s="37">
        <v>1</v>
      </c>
      <c r="E70" s="3">
        <f t="shared" si="4"/>
        <v>0.004157303370786517</v>
      </c>
      <c r="F70" s="28">
        <v>3.7</v>
      </c>
      <c r="G70" s="4">
        <v>0</v>
      </c>
      <c r="H70" s="4">
        <v>0</v>
      </c>
      <c r="I70" s="9">
        <v>0</v>
      </c>
    </row>
    <row r="71" spans="1:9" ht="18.75">
      <c r="A71" s="1">
        <f t="shared" si="1"/>
        <v>68</v>
      </c>
      <c r="B71" s="43" t="s">
        <v>82</v>
      </c>
      <c r="C71" s="39" t="s">
        <v>8</v>
      </c>
      <c r="D71" s="37">
        <v>16</v>
      </c>
      <c r="E71" s="3">
        <f t="shared" si="4"/>
        <v>0.22842696629213483</v>
      </c>
      <c r="F71" s="28">
        <v>203.3</v>
      </c>
      <c r="G71" s="4">
        <v>0</v>
      </c>
      <c r="H71" s="4">
        <v>1</v>
      </c>
      <c r="I71" s="9">
        <v>0.0356</v>
      </c>
    </row>
    <row r="72" spans="1:9" ht="18.75">
      <c r="A72" s="1">
        <f t="shared" si="1"/>
        <v>69</v>
      </c>
      <c r="B72" s="43" t="s">
        <v>202</v>
      </c>
      <c r="C72" s="39" t="s">
        <v>7</v>
      </c>
      <c r="D72" s="37">
        <v>1</v>
      </c>
      <c r="E72" s="3">
        <f t="shared" si="4"/>
        <v>0.007865168539325843</v>
      </c>
      <c r="F72" s="28">
        <v>7</v>
      </c>
      <c r="G72" s="4">
        <v>0</v>
      </c>
      <c r="H72" s="4">
        <v>0</v>
      </c>
      <c r="I72" s="9">
        <v>0</v>
      </c>
    </row>
    <row r="73" spans="1:9" ht="18.75">
      <c r="A73" s="1">
        <f t="shared" si="1"/>
        <v>70</v>
      </c>
      <c r="B73" s="43" t="s">
        <v>203</v>
      </c>
      <c r="C73" s="40" t="s">
        <v>5</v>
      </c>
      <c r="D73" s="37">
        <v>1</v>
      </c>
      <c r="E73" s="3">
        <f t="shared" si="4"/>
        <v>0.008988764044943821</v>
      </c>
      <c r="F73" s="28">
        <v>8</v>
      </c>
      <c r="G73" s="4">
        <v>0</v>
      </c>
      <c r="H73" s="4">
        <v>0</v>
      </c>
      <c r="I73" s="9">
        <v>0</v>
      </c>
    </row>
    <row r="74" spans="1:9" ht="18.75">
      <c r="A74" s="1">
        <f t="shared" si="1"/>
        <v>71</v>
      </c>
      <c r="B74" s="43" t="s">
        <v>84</v>
      </c>
      <c r="C74" s="39" t="s">
        <v>8</v>
      </c>
      <c r="D74" s="37">
        <v>3</v>
      </c>
      <c r="E74" s="3">
        <f t="shared" si="4"/>
        <v>0.024719101123595502</v>
      </c>
      <c r="F74" s="28">
        <v>22</v>
      </c>
      <c r="G74" s="4">
        <v>0</v>
      </c>
      <c r="H74" s="4">
        <v>0</v>
      </c>
      <c r="I74" s="9">
        <v>0</v>
      </c>
    </row>
    <row r="75" spans="1:9" ht="18.75">
      <c r="A75" s="1">
        <f aca="true" t="shared" si="5" ref="A75:A138">A74+1</f>
        <v>72</v>
      </c>
      <c r="B75" s="43" t="s">
        <v>204</v>
      </c>
      <c r="C75" s="39" t="s">
        <v>7</v>
      </c>
      <c r="D75" s="37">
        <v>2</v>
      </c>
      <c r="E75" s="3">
        <f t="shared" si="4"/>
        <v>0.006741573033707865</v>
      </c>
      <c r="F75" s="28">
        <v>6</v>
      </c>
      <c r="G75" s="4">
        <v>0</v>
      </c>
      <c r="H75" s="4">
        <v>0</v>
      </c>
      <c r="I75" s="9">
        <v>0</v>
      </c>
    </row>
    <row r="76" spans="1:9" ht="18.75">
      <c r="A76" s="1">
        <f t="shared" si="5"/>
        <v>73</v>
      </c>
      <c r="B76" s="43" t="s">
        <v>205</v>
      </c>
      <c r="C76" s="39" t="s">
        <v>7</v>
      </c>
      <c r="D76" s="37">
        <v>1</v>
      </c>
      <c r="E76" s="3">
        <f t="shared" si="4"/>
        <v>0.0033707865168539327</v>
      </c>
      <c r="F76" s="28">
        <v>3</v>
      </c>
      <c r="G76" s="4">
        <v>0</v>
      </c>
      <c r="H76" s="4">
        <v>3</v>
      </c>
      <c r="I76" s="9">
        <v>0.028000000000000004</v>
      </c>
    </row>
    <row r="77" spans="1:9" ht="18.75">
      <c r="A77" s="1">
        <f t="shared" si="5"/>
        <v>74</v>
      </c>
      <c r="B77" s="43" t="s">
        <v>206</v>
      </c>
      <c r="C77" s="39" t="s">
        <v>7</v>
      </c>
      <c r="D77" s="37">
        <v>1</v>
      </c>
      <c r="E77" s="3">
        <f t="shared" si="4"/>
        <v>0.016853932584269662</v>
      </c>
      <c r="F77" s="28">
        <v>15</v>
      </c>
      <c r="G77" s="4">
        <v>0</v>
      </c>
      <c r="H77" s="4">
        <v>1</v>
      </c>
      <c r="I77" s="9">
        <v>0.04</v>
      </c>
    </row>
    <row r="78" spans="1:9" ht="18.75">
      <c r="A78" s="1">
        <f t="shared" si="5"/>
        <v>75</v>
      </c>
      <c r="B78" s="43" t="s">
        <v>86</v>
      </c>
      <c r="C78" s="39" t="s">
        <v>7</v>
      </c>
      <c r="D78" s="37">
        <v>2</v>
      </c>
      <c r="E78" s="3">
        <f t="shared" si="4"/>
        <v>0.008988764044943821</v>
      </c>
      <c r="F78" s="28">
        <v>8</v>
      </c>
      <c r="G78" s="4">
        <v>0</v>
      </c>
      <c r="H78" s="4">
        <v>0</v>
      </c>
      <c r="I78" s="9">
        <v>0</v>
      </c>
    </row>
    <row r="79" spans="1:9" ht="18.75">
      <c r="A79" s="1">
        <f t="shared" si="5"/>
        <v>76</v>
      </c>
      <c r="B79" s="43" t="s">
        <v>87</v>
      </c>
      <c r="C79" s="39" t="s">
        <v>24</v>
      </c>
      <c r="D79" s="37">
        <v>1</v>
      </c>
      <c r="E79" s="3">
        <f t="shared" si="4"/>
        <v>0.007865168539325843</v>
      </c>
      <c r="F79" s="28">
        <v>7</v>
      </c>
      <c r="G79" s="4">
        <v>0</v>
      </c>
      <c r="H79" s="4">
        <v>0</v>
      </c>
      <c r="I79" s="9">
        <v>0</v>
      </c>
    </row>
    <row r="80" spans="1:9" ht="18.75">
      <c r="A80" s="1">
        <f t="shared" si="5"/>
        <v>77</v>
      </c>
      <c r="B80" s="43" t="s">
        <v>90</v>
      </c>
      <c r="C80" s="39" t="s">
        <v>6</v>
      </c>
      <c r="D80" s="37">
        <v>1</v>
      </c>
      <c r="E80" s="3">
        <f t="shared" si="4"/>
        <v>0.01348314606741573</v>
      </c>
      <c r="F80" s="28">
        <v>12</v>
      </c>
      <c r="G80" s="4">
        <v>0</v>
      </c>
      <c r="H80" s="4">
        <v>0</v>
      </c>
      <c r="I80" s="9">
        <v>0</v>
      </c>
    </row>
    <row r="81" spans="1:9" ht="18.75">
      <c r="A81" s="1">
        <f t="shared" si="5"/>
        <v>78</v>
      </c>
      <c r="B81" s="43" t="s">
        <v>207</v>
      </c>
      <c r="C81" s="39" t="s">
        <v>7</v>
      </c>
      <c r="D81" s="37">
        <v>3</v>
      </c>
      <c r="E81" s="3">
        <f t="shared" si="4"/>
        <v>0.016853932584269662</v>
      </c>
      <c r="F81" s="28">
        <v>15</v>
      </c>
      <c r="G81" s="4">
        <v>0</v>
      </c>
      <c r="H81" s="4">
        <v>0</v>
      </c>
      <c r="I81" s="9">
        <v>0</v>
      </c>
    </row>
    <row r="82" spans="1:9" ht="18.75">
      <c r="A82" s="1">
        <f t="shared" si="5"/>
        <v>79</v>
      </c>
      <c r="B82" s="43" t="s">
        <v>267</v>
      </c>
      <c r="C82" s="39" t="s">
        <v>6</v>
      </c>
      <c r="D82" s="37">
        <v>0</v>
      </c>
      <c r="E82" s="3">
        <v>0</v>
      </c>
      <c r="F82" s="28">
        <v>0</v>
      </c>
      <c r="G82" s="4">
        <v>0</v>
      </c>
      <c r="H82" s="4">
        <v>2</v>
      </c>
      <c r="I82" s="9">
        <v>0.12</v>
      </c>
    </row>
    <row r="83" spans="1:9" ht="18.75">
      <c r="A83" s="1">
        <f t="shared" si="5"/>
        <v>80</v>
      </c>
      <c r="B83" s="43" t="s">
        <v>208</v>
      </c>
      <c r="C83" s="39" t="s">
        <v>7</v>
      </c>
      <c r="D83" s="37">
        <v>4</v>
      </c>
      <c r="E83" s="3">
        <f aca="true" t="shared" si="6" ref="E83:E91">F83/1000/0.89</f>
        <v>0.02359550561797753</v>
      </c>
      <c r="F83" s="28">
        <v>21</v>
      </c>
      <c r="G83" s="4">
        <v>0</v>
      </c>
      <c r="H83" s="4">
        <v>0</v>
      </c>
      <c r="I83" s="9">
        <v>0</v>
      </c>
    </row>
    <row r="84" spans="1:9" ht="18.75">
      <c r="A84" s="1">
        <f t="shared" si="5"/>
        <v>81</v>
      </c>
      <c r="B84" s="43" t="s">
        <v>209</v>
      </c>
      <c r="C84" s="39" t="s">
        <v>10</v>
      </c>
      <c r="D84" s="37">
        <v>4</v>
      </c>
      <c r="E84" s="3">
        <f t="shared" si="6"/>
        <v>0.030337078651685393</v>
      </c>
      <c r="F84" s="28">
        <v>27</v>
      </c>
      <c r="G84" s="4">
        <v>0</v>
      </c>
      <c r="H84" s="4">
        <v>0</v>
      </c>
      <c r="I84" s="9">
        <v>0</v>
      </c>
    </row>
    <row r="85" spans="1:9" ht="18.75">
      <c r="A85" s="1">
        <f t="shared" si="5"/>
        <v>82</v>
      </c>
      <c r="B85" s="43" t="s">
        <v>91</v>
      </c>
      <c r="C85" s="39" t="s">
        <v>7</v>
      </c>
      <c r="D85" s="37">
        <v>10</v>
      </c>
      <c r="E85" s="3">
        <f t="shared" si="6"/>
        <v>0.16292134831460672</v>
      </c>
      <c r="F85" s="28">
        <v>145</v>
      </c>
      <c r="G85" s="4">
        <v>0</v>
      </c>
      <c r="H85" s="4">
        <v>3</v>
      </c>
      <c r="I85" s="9">
        <v>0.035</v>
      </c>
    </row>
    <row r="86" spans="1:9" ht="18.75">
      <c r="A86" s="1">
        <f t="shared" si="5"/>
        <v>83</v>
      </c>
      <c r="B86" s="43" t="s">
        <v>92</v>
      </c>
      <c r="C86" s="35" t="s">
        <v>7</v>
      </c>
      <c r="D86" s="37">
        <v>4</v>
      </c>
      <c r="E86" s="3">
        <f t="shared" si="6"/>
        <v>0.024999999999999998</v>
      </c>
      <c r="F86" s="28">
        <v>22.25</v>
      </c>
      <c r="G86" s="4">
        <v>0</v>
      </c>
      <c r="H86" s="4">
        <v>3</v>
      </c>
      <c r="I86" s="9">
        <v>0.26</v>
      </c>
    </row>
    <row r="87" spans="1:9" ht="18.75">
      <c r="A87" s="1">
        <f t="shared" si="5"/>
        <v>84</v>
      </c>
      <c r="B87" s="43" t="s">
        <v>93</v>
      </c>
      <c r="C87" s="39" t="s">
        <v>7</v>
      </c>
      <c r="D87" s="37">
        <v>15</v>
      </c>
      <c r="E87" s="3">
        <f t="shared" si="6"/>
        <v>0.18876404494382024</v>
      </c>
      <c r="F87" s="28">
        <v>168</v>
      </c>
      <c r="G87" s="4">
        <v>0</v>
      </c>
      <c r="H87" s="4">
        <v>0</v>
      </c>
      <c r="I87" s="9">
        <v>0</v>
      </c>
    </row>
    <row r="88" spans="1:9" ht="18.75">
      <c r="A88" s="1">
        <f t="shared" si="5"/>
        <v>85</v>
      </c>
      <c r="B88" s="43" t="s">
        <v>97</v>
      </c>
      <c r="C88" s="42" t="s">
        <v>31</v>
      </c>
      <c r="D88" s="37">
        <v>13</v>
      </c>
      <c r="E88" s="3">
        <f t="shared" si="6"/>
        <v>1.7853932584269663</v>
      </c>
      <c r="F88" s="28">
        <v>1589</v>
      </c>
      <c r="G88" s="4">
        <v>1</v>
      </c>
      <c r="H88" s="4">
        <v>4</v>
      </c>
      <c r="I88" s="9">
        <v>0.045</v>
      </c>
    </row>
    <row r="89" spans="1:9" ht="18.75">
      <c r="A89" s="1">
        <f t="shared" si="5"/>
        <v>86</v>
      </c>
      <c r="B89" s="43" t="s">
        <v>210</v>
      </c>
      <c r="C89" s="39" t="s">
        <v>6</v>
      </c>
      <c r="D89" s="37">
        <v>2</v>
      </c>
      <c r="E89" s="3">
        <f t="shared" si="6"/>
        <v>0.03146067415730337</v>
      </c>
      <c r="F89" s="28">
        <v>28</v>
      </c>
      <c r="G89" s="4">
        <v>0</v>
      </c>
      <c r="H89" s="4">
        <v>0</v>
      </c>
      <c r="I89" s="9">
        <v>0</v>
      </c>
    </row>
    <row r="90" spans="1:9" ht="18.75">
      <c r="A90" s="1">
        <f t="shared" si="5"/>
        <v>87</v>
      </c>
      <c r="B90" s="38" t="s">
        <v>262</v>
      </c>
      <c r="C90" s="39" t="s">
        <v>6</v>
      </c>
      <c r="D90" s="37">
        <v>1</v>
      </c>
      <c r="E90" s="3">
        <f t="shared" si="6"/>
        <v>0.052808988764044947</v>
      </c>
      <c r="F90" s="28">
        <v>47</v>
      </c>
      <c r="G90" s="4">
        <v>0</v>
      </c>
      <c r="H90" s="4">
        <v>0</v>
      </c>
      <c r="I90" s="9">
        <v>0</v>
      </c>
    </row>
    <row r="91" spans="1:9" ht="18.75">
      <c r="A91" s="1">
        <f t="shared" si="5"/>
        <v>88</v>
      </c>
      <c r="B91" s="43" t="s">
        <v>211</v>
      </c>
      <c r="C91" s="39" t="s">
        <v>5</v>
      </c>
      <c r="D91" s="37">
        <v>3</v>
      </c>
      <c r="E91" s="3">
        <f t="shared" si="6"/>
        <v>0.000943820224719101</v>
      </c>
      <c r="F91" s="28">
        <v>0.84</v>
      </c>
      <c r="G91" s="4">
        <v>0</v>
      </c>
      <c r="H91" s="4">
        <v>0</v>
      </c>
      <c r="I91" s="9">
        <v>0</v>
      </c>
    </row>
    <row r="92" spans="1:9" ht="18.75">
      <c r="A92" s="1">
        <f t="shared" si="5"/>
        <v>89</v>
      </c>
      <c r="B92" s="43" t="s">
        <v>100</v>
      </c>
      <c r="C92" s="39" t="s">
        <v>7</v>
      </c>
      <c r="D92" s="37">
        <v>0</v>
      </c>
      <c r="E92" s="3">
        <v>0</v>
      </c>
      <c r="F92" s="28">
        <v>0</v>
      </c>
      <c r="G92" s="4">
        <v>0</v>
      </c>
      <c r="H92" s="4">
        <v>2</v>
      </c>
      <c r="I92" s="9">
        <v>0.16999999999999998</v>
      </c>
    </row>
    <row r="93" spans="1:9" ht="18.75">
      <c r="A93" s="1">
        <f t="shared" si="5"/>
        <v>90</v>
      </c>
      <c r="B93" s="43" t="s">
        <v>99</v>
      </c>
      <c r="C93" s="39" t="s">
        <v>7</v>
      </c>
      <c r="D93" s="37">
        <v>3</v>
      </c>
      <c r="E93" s="3">
        <f>F93/1000/0.89</f>
        <v>0.23595505617977527</v>
      </c>
      <c r="F93" s="28">
        <v>210</v>
      </c>
      <c r="G93" s="4">
        <v>0</v>
      </c>
      <c r="H93" s="4">
        <v>0</v>
      </c>
      <c r="I93" s="9">
        <v>0</v>
      </c>
    </row>
    <row r="94" spans="1:9" ht="18.75">
      <c r="A94" s="1">
        <f t="shared" si="5"/>
        <v>91</v>
      </c>
      <c r="B94" s="43" t="s">
        <v>212</v>
      </c>
      <c r="C94" s="39" t="s">
        <v>7</v>
      </c>
      <c r="D94" s="37">
        <v>2</v>
      </c>
      <c r="E94" s="3">
        <f>F94/1000/0.89</f>
        <v>0.017528089887640447</v>
      </c>
      <c r="F94" s="28">
        <v>15.6</v>
      </c>
      <c r="G94" s="4">
        <v>0</v>
      </c>
      <c r="H94" s="4">
        <v>0</v>
      </c>
      <c r="I94" s="9">
        <v>0</v>
      </c>
    </row>
    <row r="95" spans="1:9" ht="18.75">
      <c r="A95" s="1">
        <f t="shared" si="5"/>
        <v>92</v>
      </c>
      <c r="B95" s="43" t="s">
        <v>101</v>
      </c>
      <c r="C95" s="39" t="s">
        <v>7</v>
      </c>
      <c r="D95" s="37">
        <v>1</v>
      </c>
      <c r="E95" s="3">
        <f>F95/1000/0.89</f>
        <v>0.016853932584269662</v>
      </c>
      <c r="F95" s="28">
        <v>15</v>
      </c>
      <c r="G95" s="4">
        <v>0</v>
      </c>
      <c r="H95" s="4">
        <v>0</v>
      </c>
      <c r="I95" s="9">
        <v>0</v>
      </c>
    </row>
    <row r="96" spans="1:9" ht="18.75">
      <c r="A96" s="1">
        <f t="shared" si="5"/>
        <v>93</v>
      </c>
      <c r="B96" s="43" t="s">
        <v>213</v>
      </c>
      <c r="C96" s="39" t="s">
        <v>7</v>
      </c>
      <c r="D96" s="37">
        <v>1</v>
      </c>
      <c r="E96" s="3">
        <f>F96/1000/0.89</f>
        <v>0.0056179775280898875</v>
      </c>
      <c r="F96" s="28">
        <v>5</v>
      </c>
      <c r="G96" s="4">
        <v>0</v>
      </c>
      <c r="H96" s="4">
        <v>0</v>
      </c>
      <c r="I96" s="9">
        <v>0</v>
      </c>
    </row>
    <row r="97" spans="1:9" ht="18.75">
      <c r="A97" s="1">
        <f t="shared" si="5"/>
        <v>94</v>
      </c>
      <c r="B97" s="43" t="s">
        <v>268</v>
      </c>
      <c r="C97" s="39" t="s">
        <v>7</v>
      </c>
      <c r="D97" s="37">
        <v>0</v>
      </c>
      <c r="E97" s="3">
        <v>0</v>
      </c>
      <c r="F97" s="28">
        <v>0</v>
      </c>
      <c r="G97" s="4">
        <v>0</v>
      </c>
      <c r="H97" s="4">
        <v>1</v>
      </c>
      <c r="I97" s="9">
        <v>0.058</v>
      </c>
    </row>
    <row r="98" spans="1:9" ht="18.75">
      <c r="A98" s="1">
        <f t="shared" si="5"/>
        <v>95</v>
      </c>
      <c r="B98" s="43" t="s">
        <v>269</v>
      </c>
      <c r="C98" s="39" t="s">
        <v>270</v>
      </c>
      <c r="D98" s="37">
        <v>0</v>
      </c>
      <c r="E98" s="3">
        <v>0</v>
      </c>
      <c r="F98" s="28">
        <v>0</v>
      </c>
      <c r="G98" s="4">
        <v>0</v>
      </c>
      <c r="H98" s="4">
        <v>1</v>
      </c>
      <c r="I98" s="9">
        <v>0.16</v>
      </c>
    </row>
    <row r="99" spans="1:9" ht="18.75">
      <c r="A99" s="1">
        <f t="shared" si="5"/>
        <v>96</v>
      </c>
      <c r="B99" s="43" t="s">
        <v>104</v>
      </c>
      <c r="C99" s="39" t="s">
        <v>10</v>
      </c>
      <c r="D99" s="37">
        <v>6</v>
      </c>
      <c r="E99" s="3">
        <f>F99/1000/0.89</f>
        <v>0.08040449438202246</v>
      </c>
      <c r="F99" s="28">
        <v>71.56</v>
      </c>
      <c r="G99" s="4">
        <v>0</v>
      </c>
      <c r="H99" s="4">
        <v>3</v>
      </c>
      <c r="I99" s="9">
        <v>0.04</v>
      </c>
    </row>
    <row r="100" spans="1:9" ht="18.75">
      <c r="A100" s="1">
        <f t="shared" si="5"/>
        <v>97</v>
      </c>
      <c r="B100" s="43" t="s">
        <v>32</v>
      </c>
      <c r="C100" s="39" t="s">
        <v>7</v>
      </c>
      <c r="D100" s="37">
        <v>6</v>
      </c>
      <c r="E100" s="3">
        <f>F100/1000/0.89</f>
        <v>0.033707865168539325</v>
      </c>
      <c r="F100" s="28">
        <v>30</v>
      </c>
      <c r="G100" s="4">
        <v>0</v>
      </c>
      <c r="H100" s="4">
        <v>0</v>
      </c>
      <c r="I100" s="9">
        <v>0</v>
      </c>
    </row>
    <row r="101" spans="1:9" ht="18.75">
      <c r="A101" s="1">
        <f t="shared" si="5"/>
        <v>98</v>
      </c>
      <c r="B101" s="43" t="s">
        <v>33</v>
      </c>
      <c r="C101" s="39" t="s">
        <v>7</v>
      </c>
      <c r="D101" s="37">
        <v>0</v>
      </c>
      <c r="E101" s="3">
        <v>0</v>
      </c>
      <c r="F101" s="28">
        <v>0</v>
      </c>
      <c r="G101" s="4">
        <v>0</v>
      </c>
      <c r="H101" s="4">
        <v>1</v>
      </c>
      <c r="I101" s="9">
        <v>0.13</v>
      </c>
    </row>
    <row r="102" spans="1:9" ht="18.75">
      <c r="A102" s="1">
        <f t="shared" si="5"/>
        <v>99</v>
      </c>
      <c r="B102" s="43" t="s">
        <v>105</v>
      </c>
      <c r="C102" s="39" t="s">
        <v>8</v>
      </c>
      <c r="D102" s="37">
        <v>0</v>
      </c>
      <c r="E102" s="3">
        <v>0</v>
      </c>
      <c r="F102" s="28">
        <v>0</v>
      </c>
      <c r="G102" s="4">
        <v>0</v>
      </c>
      <c r="H102" s="4">
        <v>1</v>
      </c>
      <c r="I102" s="9">
        <v>0.445</v>
      </c>
    </row>
    <row r="103" spans="1:9" ht="18.75">
      <c r="A103" s="1">
        <f t="shared" si="5"/>
        <v>100</v>
      </c>
      <c r="B103" s="43" t="s">
        <v>106</v>
      </c>
      <c r="C103" s="39" t="s">
        <v>6</v>
      </c>
      <c r="D103" s="37">
        <v>46</v>
      </c>
      <c r="E103" s="3">
        <f aca="true" t="shared" si="7" ref="E103:E112">F103/1000/0.89</f>
        <v>0.7</v>
      </c>
      <c r="F103" s="28">
        <v>623</v>
      </c>
      <c r="G103" s="4">
        <v>0</v>
      </c>
      <c r="H103" s="4">
        <v>1</v>
      </c>
      <c r="I103" s="9">
        <v>0.13</v>
      </c>
    </row>
    <row r="104" spans="1:9" ht="18.75">
      <c r="A104" s="1">
        <f t="shared" si="5"/>
        <v>101</v>
      </c>
      <c r="B104" s="43" t="s">
        <v>111</v>
      </c>
      <c r="C104" s="39" t="s">
        <v>11</v>
      </c>
      <c r="D104" s="37">
        <v>3</v>
      </c>
      <c r="E104" s="3">
        <f t="shared" si="7"/>
        <v>0.04719101123595506</v>
      </c>
      <c r="F104" s="28">
        <v>42</v>
      </c>
      <c r="G104" s="4">
        <v>0</v>
      </c>
      <c r="H104" s="4">
        <v>2</v>
      </c>
      <c r="I104" s="9">
        <v>0.27</v>
      </c>
    </row>
    <row r="105" spans="1:9" ht="18.75">
      <c r="A105" s="1">
        <f t="shared" si="5"/>
        <v>102</v>
      </c>
      <c r="B105" s="43" t="s">
        <v>108</v>
      </c>
      <c r="C105" s="39" t="s">
        <v>6</v>
      </c>
      <c r="D105" s="37">
        <v>10</v>
      </c>
      <c r="E105" s="3">
        <f t="shared" si="7"/>
        <v>0.6393258426966292</v>
      </c>
      <c r="F105" s="28">
        <v>569</v>
      </c>
      <c r="G105" s="4">
        <v>0</v>
      </c>
      <c r="H105" s="4">
        <v>3</v>
      </c>
      <c r="I105" s="9">
        <v>0.01157</v>
      </c>
    </row>
    <row r="106" spans="1:9" ht="18.75">
      <c r="A106" s="1">
        <f t="shared" si="5"/>
        <v>103</v>
      </c>
      <c r="B106" s="43" t="s">
        <v>214</v>
      </c>
      <c r="C106" s="39" t="s">
        <v>6</v>
      </c>
      <c r="D106" s="37">
        <v>1</v>
      </c>
      <c r="E106" s="3">
        <f t="shared" si="7"/>
        <v>0.3539325842696629</v>
      </c>
      <c r="F106" s="28">
        <v>315</v>
      </c>
      <c r="G106" s="4">
        <v>0</v>
      </c>
      <c r="H106" s="4">
        <v>0</v>
      </c>
      <c r="I106" s="9">
        <v>0</v>
      </c>
    </row>
    <row r="107" spans="1:9" ht="18.75">
      <c r="A107" s="1">
        <f t="shared" si="5"/>
        <v>104</v>
      </c>
      <c r="B107" s="43" t="s">
        <v>215</v>
      </c>
      <c r="C107" s="39" t="s">
        <v>8</v>
      </c>
      <c r="D107" s="37">
        <v>24</v>
      </c>
      <c r="E107" s="3">
        <f t="shared" si="7"/>
        <v>6.824719101123595</v>
      </c>
      <c r="F107" s="28">
        <v>6074</v>
      </c>
      <c r="G107" s="4">
        <v>0</v>
      </c>
      <c r="H107" s="4">
        <v>5</v>
      </c>
      <c r="I107" s="9">
        <v>0.06675</v>
      </c>
    </row>
    <row r="108" spans="1:9" ht="18.75">
      <c r="A108" s="1">
        <f t="shared" si="5"/>
        <v>105</v>
      </c>
      <c r="B108" s="43" t="s">
        <v>109</v>
      </c>
      <c r="C108" s="39" t="s">
        <v>7</v>
      </c>
      <c r="D108" s="37">
        <v>1</v>
      </c>
      <c r="E108" s="3">
        <f t="shared" si="7"/>
        <v>0.008988764044943821</v>
      </c>
      <c r="F108" s="28">
        <v>8</v>
      </c>
      <c r="G108" s="4">
        <v>0</v>
      </c>
      <c r="H108" s="4">
        <v>0</v>
      </c>
      <c r="I108" s="9">
        <v>0</v>
      </c>
    </row>
    <row r="109" spans="1:9" ht="18.75">
      <c r="A109" s="1">
        <f t="shared" si="5"/>
        <v>106</v>
      </c>
      <c r="B109" s="43" t="s">
        <v>110</v>
      </c>
      <c r="C109" s="39" t="s">
        <v>6</v>
      </c>
      <c r="D109" s="37">
        <v>7</v>
      </c>
      <c r="E109" s="3">
        <f t="shared" si="7"/>
        <v>0.12247191011235954</v>
      </c>
      <c r="F109" s="28">
        <v>109</v>
      </c>
      <c r="G109" s="4">
        <v>0</v>
      </c>
      <c r="H109" s="4">
        <v>6</v>
      </c>
      <c r="I109" s="9">
        <v>0.0534</v>
      </c>
    </row>
    <row r="110" spans="1:9" ht="18.75">
      <c r="A110" s="1">
        <f t="shared" si="5"/>
        <v>107</v>
      </c>
      <c r="B110" s="43" t="s">
        <v>110</v>
      </c>
      <c r="C110" s="39" t="s">
        <v>8</v>
      </c>
      <c r="D110" s="37">
        <v>3</v>
      </c>
      <c r="E110" s="3">
        <f t="shared" si="7"/>
        <v>0.02696629213483146</v>
      </c>
      <c r="F110" s="28">
        <v>24</v>
      </c>
      <c r="G110" s="4">
        <v>0</v>
      </c>
      <c r="H110" s="4">
        <v>5</v>
      </c>
      <c r="I110" s="9">
        <v>0.02581</v>
      </c>
    </row>
    <row r="111" spans="1:9" ht="18.75">
      <c r="A111" s="1">
        <f t="shared" si="5"/>
        <v>108</v>
      </c>
      <c r="B111" s="43" t="s">
        <v>216</v>
      </c>
      <c r="C111" s="39" t="s">
        <v>7</v>
      </c>
      <c r="D111" s="37">
        <v>2</v>
      </c>
      <c r="E111" s="3">
        <f t="shared" si="7"/>
        <v>0.02247191011235955</v>
      </c>
      <c r="F111" s="28">
        <v>20</v>
      </c>
      <c r="G111" s="4">
        <v>0</v>
      </c>
      <c r="H111" s="4">
        <v>0</v>
      </c>
      <c r="I111" s="9">
        <v>0</v>
      </c>
    </row>
    <row r="112" spans="1:9" ht="18.75">
      <c r="A112" s="1">
        <f t="shared" si="5"/>
        <v>109</v>
      </c>
      <c r="B112" s="43" t="s">
        <v>115</v>
      </c>
      <c r="C112" s="39" t="s">
        <v>9</v>
      </c>
      <c r="D112" s="37">
        <v>32</v>
      </c>
      <c r="E112" s="3">
        <f t="shared" si="7"/>
        <v>0.11697078651685393</v>
      </c>
      <c r="F112" s="28">
        <v>104.104</v>
      </c>
      <c r="G112" s="4">
        <v>0</v>
      </c>
      <c r="H112" s="4">
        <v>0</v>
      </c>
      <c r="I112" s="9">
        <v>0</v>
      </c>
    </row>
    <row r="113" spans="1:9" ht="18.75">
      <c r="A113" s="1">
        <f t="shared" si="5"/>
        <v>110</v>
      </c>
      <c r="B113" s="43" t="s">
        <v>271</v>
      </c>
      <c r="C113" s="39" t="s">
        <v>7</v>
      </c>
      <c r="D113" s="37">
        <v>0</v>
      </c>
      <c r="E113" s="3">
        <v>0</v>
      </c>
      <c r="F113" s="28">
        <v>0</v>
      </c>
      <c r="G113" s="4">
        <v>0</v>
      </c>
      <c r="H113" s="4">
        <v>8</v>
      </c>
      <c r="I113" s="9">
        <v>0.08632999999999999</v>
      </c>
    </row>
    <row r="114" spans="1:9" ht="18.75">
      <c r="A114" s="1">
        <f t="shared" si="5"/>
        <v>111</v>
      </c>
      <c r="B114" s="43" t="s">
        <v>116</v>
      </c>
      <c r="C114" s="39" t="s">
        <v>7</v>
      </c>
      <c r="D114" s="37">
        <v>3</v>
      </c>
      <c r="E114" s="3">
        <f aca="true" t="shared" si="8" ref="E114:E130">F114/1000/0.89</f>
        <v>0.06741573033707865</v>
      </c>
      <c r="F114" s="28">
        <v>60</v>
      </c>
      <c r="G114" s="4">
        <v>0</v>
      </c>
      <c r="H114" s="4">
        <v>0</v>
      </c>
      <c r="I114" s="9">
        <v>0</v>
      </c>
    </row>
    <row r="115" spans="1:9" ht="18.75">
      <c r="A115" s="1">
        <f t="shared" si="5"/>
        <v>112</v>
      </c>
      <c r="B115" s="43" t="s">
        <v>217</v>
      </c>
      <c r="C115" s="39" t="s">
        <v>7</v>
      </c>
      <c r="D115" s="37">
        <v>1</v>
      </c>
      <c r="E115" s="3">
        <f t="shared" si="8"/>
        <v>0.016853932584269662</v>
      </c>
      <c r="F115" s="28">
        <v>15</v>
      </c>
      <c r="G115" s="4">
        <v>0</v>
      </c>
      <c r="H115" s="4">
        <v>1</v>
      </c>
      <c r="I115" s="9">
        <v>0.445</v>
      </c>
    </row>
    <row r="116" spans="1:9" ht="18.75">
      <c r="A116" s="1">
        <f t="shared" si="5"/>
        <v>113</v>
      </c>
      <c r="B116" s="43" t="s">
        <v>218</v>
      </c>
      <c r="C116" s="39" t="s">
        <v>6</v>
      </c>
      <c r="D116" s="37">
        <v>2</v>
      </c>
      <c r="E116" s="3">
        <f t="shared" si="8"/>
        <v>0.011235955056179775</v>
      </c>
      <c r="F116" s="28">
        <v>10</v>
      </c>
      <c r="G116" s="4">
        <v>0</v>
      </c>
      <c r="H116" s="4">
        <v>0</v>
      </c>
      <c r="I116" s="9">
        <v>0</v>
      </c>
    </row>
    <row r="117" spans="1:9" ht="18.75">
      <c r="A117" s="1">
        <f t="shared" si="5"/>
        <v>114</v>
      </c>
      <c r="B117" s="43" t="s">
        <v>117</v>
      </c>
      <c r="C117" s="39" t="s">
        <v>8</v>
      </c>
      <c r="D117" s="37">
        <v>5</v>
      </c>
      <c r="E117" s="3">
        <f t="shared" si="8"/>
        <v>0.07202247191011235</v>
      </c>
      <c r="F117" s="28">
        <v>64.1</v>
      </c>
      <c r="G117" s="4">
        <v>0</v>
      </c>
      <c r="H117" s="4">
        <v>0</v>
      </c>
      <c r="I117" s="9">
        <v>0</v>
      </c>
    </row>
    <row r="118" spans="1:9" ht="18.75">
      <c r="A118" s="1">
        <f t="shared" si="5"/>
        <v>115</v>
      </c>
      <c r="B118" s="43" t="s">
        <v>219</v>
      </c>
      <c r="C118" s="39" t="s">
        <v>7</v>
      </c>
      <c r="D118" s="37">
        <v>1</v>
      </c>
      <c r="E118" s="3">
        <f t="shared" si="8"/>
        <v>0.006741573033707865</v>
      </c>
      <c r="F118" s="28">
        <v>6</v>
      </c>
      <c r="G118" s="4">
        <v>0</v>
      </c>
      <c r="H118" s="4">
        <v>2</v>
      </c>
      <c r="I118" s="9">
        <v>0.01335</v>
      </c>
    </row>
    <row r="119" spans="1:9" ht="18.75">
      <c r="A119" s="1">
        <f t="shared" si="5"/>
        <v>116</v>
      </c>
      <c r="B119" s="43" t="s">
        <v>220</v>
      </c>
      <c r="C119" s="39" t="s">
        <v>7</v>
      </c>
      <c r="D119" s="37">
        <v>2</v>
      </c>
      <c r="E119" s="3">
        <f t="shared" si="8"/>
        <v>0.01348314606741573</v>
      </c>
      <c r="F119" s="28">
        <v>12</v>
      </c>
      <c r="G119" s="4">
        <v>0</v>
      </c>
      <c r="H119" s="4">
        <v>0</v>
      </c>
      <c r="I119" s="9">
        <v>0</v>
      </c>
    </row>
    <row r="120" spans="1:9" ht="18.75">
      <c r="A120" s="1">
        <f t="shared" si="5"/>
        <v>117</v>
      </c>
      <c r="B120" s="43" t="s">
        <v>221</v>
      </c>
      <c r="C120" s="39" t="s">
        <v>6</v>
      </c>
      <c r="D120" s="37">
        <v>5</v>
      </c>
      <c r="E120" s="3">
        <f t="shared" si="8"/>
        <v>0.26402247191011236</v>
      </c>
      <c r="F120" s="28">
        <v>234.98</v>
      </c>
      <c r="G120" s="4">
        <v>0</v>
      </c>
      <c r="H120" s="4">
        <v>0</v>
      </c>
      <c r="I120" s="9">
        <v>0</v>
      </c>
    </row>
    <row r="121" spans="1:9" ht="18.75">
      <c r="A121" s="1">
        <f t="shared" si="5"/>
        <v>118</v>
      </c>
      <c r="B121" s="43" t="s">
        <v>222</v>
      </c>
      <c r="C121" s="39" t="s">
        <v>7</v>
      </c>
      <c r="D121" s="37">
        <v>1</v>
      </c>
      <c r="E121" s="3">
        <f t="shared" si="8"/>
        <v>0.0008426966292134832</v>
      </c>
      <c r="F121" s="28">
        <v>0.75</v>
      </c>
      <c r="G121" s="4">
        <v>0</v>
      </c>
      <c r="H121" s="4">
        <v>0</v>
      </c>
      <c r="I121" s="9">
        <v>0</v>
      </c>
    </row>
    <row r="122" spans="1:9" ht="18.75">
      <c r="A122" s="1">
        <f t="shared" si="5"/>
        <v>119</v>
      </c>
      <c r="B122" s="43" t="s">
        <v>223</v>
      </c>
      <c r="C122" s="39" t="s">
        <v>6</v>
      </c>
      <c r="D122" s="37">
        <v>1</v>
      </c>
      <c r="E122" s="3">
        <f t="shared" si="8"/>
        <v>0.015730337078651686</v>
      </c>
      <c r="F122" s="28">
        <v>14</v>
      </c>
      <c r="G122" s="4">
        <v>0</v>
      </c>
      <c r="H122" s="4">
        <v>0</v>
      </c>
      <c r="I122" s="9">
        <v>0</v>
      </c>
    </row>
    <row r="123" spans="1:9" ht="18.75">
      <c r="A123" s="1">
        <f t="shared" si="5"/>
        <v>120</v>
      </c>
      <c r="B123" s="43" t="s">
        <v>224</v>
      </c>
      <c r="C123" s="39" t="s">
        <v>6</v>
      </c>
      <c r="D123" s="37">
        <v>2</v>
      </c>
      <c r="E123" s="3">
        <f t="shared" si="8"/>
        <v>0.033707865168539325</v>
      </c>
      <c r="F123" s="28">
        <v>30</v>
      </c>
      <c r="G123" s="4">
        <v>0</v>
      </c>
      <c r="H123" s="4">
        <v>0</v>
      </c>
      <c r="I123" s="9">
        <v>0</v>
      </c>
    </row>
    <row r="124" spans="1:9" ht="18.75">
      <c r="A124" s="1">
        <f t="shared" si="5"/>
        <v>121</v>
      </c>
      <c r="B124" s="43" t="s">
        <v>118</v>
      </c>
      <c r="C124" s="35" t="s">
        <v>5</v>
      </c>
      <c r="D124" s="37">
        <v>27</v>
      </c>
      <c r="E124" s="3">
        <f t="shared" si="8"/>
        <v>0.44943820224719105</v>
      </c>
      <c r="F124" s="28">
        <v>400</v>
      </c>
      <c r="G124" s="4">
        <v>0</v>
      </c>
      <c r="H124" s="4">
        <v>1</v>
      </c>
      <c r="I124" s="9">
        <v>0.01335</v>
      </c>
    </row>
    <row r="125" spans="1:256" ht="18.75">
      <c r="A125" s="1">
        <f t="shared" si="5"/>
        <v>122</v>
      </c>
      <c r="B125" s="44" t="s">
        <v>263</v>
      </c>
      <c r="C125" s="36" t="s">
        <v>6</v>
      </c>
      <c r="D125" s="37">
        <v>2</v>
      </c>
      <c r="E125" s="30">
        <f t="shared" si="8"/>
        <v>0.5617977528089888</v>
      </c>
      <c r="F125" s="28">
        <v>500</v>
      </c>
      <c r="G125" s="87">
        <v>0</v>
      </c>
      <c r="H125" s="87">
        <v>0</v>
      </c>
      <c r="I125" s="88">
        <v>0</v>
      </c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  <c r="IV125" s="29"/>
    </row>
    <row r="126" spans="1:9" ht="18.75">
      <c r="A126" s="1">
        <f t="shared" si="5"/>
        <v>123</v>
      </c>
      <c r="B126" s="43" t="s">
        <v>119</v>
      </c>
      <c r="C126" s="39" t="s">
        <v>10</v>
      </c>
      <c r="D126" s="37">
        <v>2</v>
      </c>
      <c r="E126" s="3">
        <f t="shared" si="8"/>
        <v>0.21797752808988766</v>
      </c>
      <c r="F126" s="28">
        <v>194</v>
      </c>
      <c r="G126" s="4">
        <v>0</v>
      </c>
      <c r="H126" s="4">
        <v>1</v>
      </c>
      <c r="I126" s="9">
        <v>0.0311</v>
      </c>
    </row>
    <row r="127" spans="1:9" ht="18.75">
      <c r="A127" s="1">
        <f t="shared" si="5"/>
        <v>124</v>
      </c>
      <c r="B127" s="43" t="s">
        <v>225</v>
      </c>
      <c r="C127" s="35" t="s">
        <v>10</v>
      </c>
      <c r="D127" s="37">
        <v>8</v>
      </c>
      <c r="E127" s="3">
        <f t="shared" si="8"/>
        <v>0.1348314606741573</v>
      </c>
      <c r="F127" s="28">
        <v>120</v>
      </c>
      <c r="G127" s="4">
        <v>0</v>
      </c>
      <c r="H127" s="4">
        <v>0</v>
      </c>
      <c r="I127" s="9">
        <v>0</v>
      </c>
    </row>
    <row r="128" spans="1:9" ht="18.75">
      <c r="A128" s="1">
        <f t="shared" si="5"/>
        <v>125</v>
      </c>
      <c r="B128" s="43" t="s">
        <v>226</v>
      </c>
      <c r="C128" s="39" t="s">
        <v>7</v>
      </c>
      <c r="D128" s="37">
        <v>2</v>
      </c>
      <c r="E128" s="3">
        <f t="shared" si="8"/>
        <v>0.011235955056179775</v>
      </c>
      <c r="F128" s="28">
        <v>10</v>
      </c>
      <c r="G128" s="4">
        <v>0</v>
      </c>
      <c r="H128" s="4">
        <v>0</v>
      </c>
      <c r="I128" s="9">
        <v>0</v>
      </c>
    </row>
    <row r="129" spans="1:9" ht="18.75">
      <c r="A129" s="1">
        <f t="shared" si="5"/>
        <v>126</v>
      </c>
      <c r="B129" s="43" t="s">
        <v>227</v>
      </c>
      <c r="C129" s="39" t="s">
        <v>7</v>
      </c>
      <c r="D129" s="37">
        <v>1</v>
      </c>
      <c r="E129" s="3">
        <f t="shared" si="8"/>
        <v>0.0056179775280898875</v>
      </c>
      <c r="F129" s="28">
        <v>5</v>
      </c>
      <c r="G129" s="4">
        <v>0</v>
      </c>
      <c r="H129" s="4">
        <v>0</v>
      </c>
      <c r="I129" s="9">
        <v>0</v>
      </c>
    </row>
    <row r="130" spans="1:9" ht="18.75">
      <c r="A130" s="1">
        <f t="shared" si="5"/>
        <v>127</v>
      </c>
      <c r="B130" s="43" t="s">
        <v>120</v>
      </c>
      <c r="C130" s="39" t="s">
        <v>6</v>
      </c>
      <c r="D130" s="37">
        <v>9</v>
      </c>
      <c r="E130" s="3">
        <f t="shared" si="8"/>
        <v>0.14382022471910114</v>
      </c>
      <c r="F130" s="28">
        <v>128</v>
      </c>
      <c r="G130" s="4">
        <v>0</v>
      </c>
      <c r="H130" s="4">
        <v>0</v>
      </c>
      <c r="I130" s="9">
        <v>0</v>
      </c>
    </row>
    <row r="131" spans="1:9" ht="18.75">
      <c r="A131" s="1">
        <f t="shared" si="5"/>
        <v>128</v>
      </c>
      <c r="B131" s="43" t="s">
        <v>272</v>
      </c>
      <c r="C131" s="39" t="s">
        <v>8</v>
      </c>
      <c r="D131" s="37">
        <v>0</v>
      </c>
      <c r="E131" s="3">
        <v>0</v>
      </c>
      <c r="F131" s="28">
        <v>0</v>
      </c>
      <c r="G131" s="4">
        <v>0</v>
      </c>
      <c r="H131" s="4">
        <v>3</v>
      </c>
      <c r="I131" s="9">
        <v>0.034</v>
      </c>
    </row>
    <row r="132" spans="1:9" ht="18.75">
      <c r="A132" s="1">
        <f t="shared" si="5"/>
        <v>129</v>
      </c>
      <c r="B132" s="43" t="s">
        <v>228</v>
      </c>
      <c r="C132" s="39" t="s">
        <v>5</v>
      </c>
      <c r="D132" s="37">
        <v>1</v>
      </c>
      <c r="E132" s="3">
        <f>F132/1000/0.89</f>
        <v>0.007865168539325843</v>
      </c>
      <c r="F132" s="28">
        <v>7</v>
      </c>
      <c r="G132" s="4">
        <v>0</v>
      </c>
      <c r="H132" s="4">
        <v>2</v>
      </c>
      <c r="I132" s="9">
        <v>0.022</v>
      </c>
    </row>
    <row r="133" spans="1:9" ht="18.75">
      <c r="A133" s="1">
        <f t="shared" si="5"/>
        <v>130</v>
      </c>
      <c r="B133" s="43" t="s">
        <v>121</v>
      </c>
      <c r="C133" s="39" t="s">
        <v>8</v>
      </c>
      <c r="D133" s="37">
        <v>6</v>
      </c>
      <c r="E133" s="3">
        <f>F133/1000/0.89</f>
        <v>0.04550561797752809</v>
      </c>
      <c r="F133" s="28">
        <v>40.5</v>
      </c>
      <c r="G133" s="4">
        <v>0</v>
      </c>
      <c r="H133" s="4">
        <v>1</v>
      </c>
      <c r="I133" s="9">
        <v>0.024</v>
      </c>
    </row>
    <row r="134" spans="1:9" ht="18.75">
      <c r="A134" s="1">
        <f t="shared" si="5"/>
        <v>131</v>
      </c>
      <c r="B134" s="43" t="s">
        <v>273</v>
      </c>
      <c r="C134" s="39" t="s">
        <v>5</v>
      </c>
      <c r="D134" s="37">
        <v>0</v>
      </c>
      <c r="E134" s="3">
        <v>0</v>
      </c>
      <c r="F134" s="28">
        <v>0</v>
      </c>
      <c r="G134" s="4">
        <v>0</v>
      </c>
      <c r="H134" s="4">
        <v>1</v>
      </c>
      <c r="I134" s="9">
        <v>0.013000000000000001</v>
      </c>
    </row>
    <row r="135" spans="1:9" ht="18.75">
      <c r="A135" s="1">
        <f t="shared" si="5"/>
        <v>132</v>
      </c>
      <c r="B135" s="43" t="s">
        <v>122</v>
      </c>
      <c r="C135" s="39" t="s">
        <v>7</v>
      </c>
      <c r="D135" s="37">
        <v>3</v>
      </c>
      <c r="E135" s="3">
        <f aca="true" t="shared" si="9" ref="E135:E154">F135/1000/0.89</f>
        <v>0.03089887640449438</v>
      </c>
      <c r="F135" s="28">
        <v>27.5</v>
      </c>
      <c r="G135" s="4">
        <v>0</v>
      </c>
      <c r="H135" s="4">
        <v>1</v>
      </c>
      <c r="I135" s="9">
        <v>0.445</v>
      </c>
    </row>
    <row r="136" spans="1:9" ht="18.75">
      <c r="A136" s="1">
        <f t="shared" si="5"/>
        <v>133</v>
      </c>
      <c r="B136" s="43" t="s">
        <v>123</v>
      </c>
      <c r="C136" s="39" t="s">
        <v>7</v>
      </c>
      <c r="D136" s="37">
        <v>1</v>
      </c>
      <c r="E136" s="3">
        <f t="shared" si="9"/>
        <v>0.011235955056179775</v>
      </c>
      <c r="F136" s="28">
        <v>10</v>
      </c>
      <c r="G136" s="4">
        <v>0</v>
      </c>
      <c r="H136" s="4">
        <v>0</v>
      </c>
      <c r="I136" s="9">
        <v>0</v>
      </c>
    </row>
    <row r="137" spans="1:9" ht="18.75">
      <c r="A137" s="1">
        <f t="shared" si="5"/>
        <v>134</v>
      </c>
      <c r="B137" s="43" t="s">
        <v>124</v>
      </c>
      <c r="C137" s="39" t="s">
        <v>10</v>
      </c>
      <c r="D137" s="37">
        <v>1</v>
      </c>
      <c r="E137" s="3">
        <f t="shared" si="9"/>
        <v>0.06741573033707865</v>
      </c>
      <c r="F137" s="28">
        <v>60</v>
      </c>
      <c r="G137" s="4">
        <v>0</v>
      </c>
      <c r="H137" s="4">
        <v>0</v>
      </c>
      <c r="I137" s="9">
        <v>0</v>
      </c>
    </row>
    <row r="138" spans="1:9" ht="18.75">
      <c r="A138" s="1">
        <f t="shared" si="5"/>
        <v>135</v>
      </c>
      <c r="B138" s="43" t="s">
        <v>229</v>
      </c>
      <c r="C138" s="39" t="s">
        <v>6</v>
      </c>
      <c r="D138" s="37">
        <v>2</v>
      </c>
      <c r="E138" s="3">
        <f t="shared" si="9"/>
        <v>0.01348314606741573</v>
      </c>
      <c r="F138" s="28">
        <v>12</v>
      </c>
      <c r="G138" s="4">
        <v>0</v>
      </c>
      <c r="H138" s="4">
        <v>0</v>
      </c>
      <c r="I138" s="9">
        <v>0</v>
      </c>
    </row>
    <row r="139" spans="1:9" ht="18.75">
      <c r="A139" s="1">
        <f aca="true" t="shared" si="10" ref="A139:A202">A138+1</f>
        <v>136</v>
      </c>
      <c r="B139" s="43" t="s">
        <v>125</v>
      </c>
      <c r="C139" s="39" t="s">
        <v>7</v>
      </c>
      <c r="D139" s="37">
        <v>0</v>
      </c>
      <c r="E139" s="3">
        <f t="shared" si="9"/>
        <v>0.008988764044943821</v>
      </c>
      <c r="F139" s="28">
        <v>8</v>
      </c>
      <c r="G139" s="4">
        <v>0</v>
      </c>
      <c r="H139" s="4">
        <v>0</v>
      </c>
      <c r="I139" s="9">
        <v>0</v>
      </c>
    </row>
    <row r="140" spans="1:9" ht="18.75">
      <c r="A140" s="1">
        <f t="shared" si="10"/>
        <v>137</v>
      </c>
      <c r="B140" s="43" t="s">
        <v>126</v>
      </c>
      <c r="C140" s="39" t="s">
        <v>6</v>
      </c>
      <c r="D140" s="37">
        <v>4</v>
      </c>
      <c r="E140" s="3">
        <f t="shared" si="9"/>
        <v>0.18910112359550563</v>
      </c>
      <c r="F140" s="28">
        <v>168.3</v>
      </c>
      <c r="G140" s="4">
        <v>0</v>
      </c>
      <c r="H140" s="4">
        <v>8</v>
      </c>
      <c r="I140" s="9">
        <v>0.0059</v>
      </c>
    </row>
    <row r="141" spans="1:9" ht="18.75">
      <c r="A141" s="1">
        <f t="shared" si="10"/>
        <v>138</v>
      </c>
      <c r="B141" s="43" t="s">
        <v>37</v>
      </c>
      <c r="C141" s="39" t="s">
        <v>10</v>
      </c>
      <c r="D141" s="37">
        <v>1</v>
      </c>
      <c r="E141" s="3">
        <f t="shared" si="9"/>
        <v>0.0003146067415730337</v>
      </c>
      <c r="F141" s="28">
        <v>0.28</v>
      </c>
      <c r="G141" s="4">
        <v>0</v>
      </c>
      <c r="H141" s="4">
        <v>1</v>
      </c>
      <c r="I141" s="9">
        <v>0.01424</v>
      </c>
    </row>
    <row r="142" spans="1:9" ht="18.75">
      <c r="A142" s="1">
        <f t="shared" si="10"/>
        <v>139</v>
      </c>
      <c r="B142" s="43" t="s">
        <v>127</v>
      </c>
      <c r="C142" s="39" t="s">
        <v>10</v>
      </c>
      <c r="D142" s="37">
        <v>3</v>
      </c>
      <c r="E142" s="3">
        <f t="shared" si="9"/>
        <v>0.03258426966292135</v>
      </c>
      <c r="F142" s="28">
        <v>29</v>
      </c>
      <c r="G142" s="4">
        <v>0</v>
      </c>
      <c r="H142" s="4">
        <v>0</v>
      </c>
      <c r="I142" s="9">
        <v>0</v>
      </c>
    </row>
    <row r="143" spans="1:9" ht="18.75">
      <c r="A143" s="1">
        <f t="shared" si="10"/>
        <v>140</v>
      </c>
      <c r="B143" s="43" t="s">
        <v>230</v>
      </c>
      <c r="C143" s="39" t="s">
        <v>7</v>
      </c>
      <c r="D143" s="37">
        <v>1</v>
      </c>
      <c r="E143" s="3">
        <f t="shared" si="9"/>
        <v>0.015730337078651686</v>
      </c>
      <c r="F143" s="28">
        <v>14</v>
      </c>
      <c r="G143" s="4">
        <v>0</v>
      </c>
      <c r="H143" s="4">
        <v>0</v>
      </c>
      <c r="I143" s="9">
        <v>0</v>
      </c>
    </row>
    <row r="144" spans="1:9" ht="18.75">
      <c r="A144" s="1">
        <f t="shared" si="10"/>
        <v>141</v>
      </c>
      <c r="B144" s="43" t="s">
        <v>128</v>
      </c>
      <c r="C144" s="39" t="s">
        <v>6</v>
      </c>
      <c r="D144" s="37">
        <v>1</v>
      </c>
      <c r="E144" s="3">
        <f t="shared" si="9"/>
        <v>0.0056179775280898875</v>
      </c>
      <c r="F144" s="28">
        <v>5</v>
      </c>
      <c r="G144" s="4">
        <v>0</v>
      </c>
      <c r="H144" s="4">
        <v>1</v>
      </c>
      <c r="I144" s="9">
        <v>0.0089</v>
      </c>
    </row>
    <row r="145" spans="1:9" ht="18.75">
      <c r="A145" s="1">
        <f t="shared" si="10"/>
        <v>142</v>
      </c>
      <c r="B145" s="43" t="s">
        <v>129</v>
      </c>
      <c r="C145" s="39" t="s">
        <v>21</v>
      </c>
      <c r="D145" s="37">
        <v>5</v>
      </c>
      <c r="E145" s="3">
        <f t="shared" si="9"/>
        <v>3.887640449438202</v>
      </c>
      <c r="F145" s="28">
        <v>3460</v>
      </c>
      <c r="G145" s="4">
        <v>0</v>
      </c>
      <c r="H145" s="4">
        <v>0</v>
      </c>
      <c r="I145" s="9">
        <v>0</v>
      </c>
    </row>
    <row r="146" spans="1:9" ht="18.75">
      <c r="A146" s="1">
        <f t="shared" si="10"/>
        <v>143</v>
      </c>
      <c r="B146" s="43" t="s">
        <v>231</v>
      </c>
      <c r="C146" s="35" t="s">
        <v>7</v>
      </c>
      <c r="D146" s="37">
        <v>2</v>
      </c>
      <c r="E146" s="3">
        <f t="shared" si="9"/>
        <v>0.017977528089887642</v>
      </c>
      <c r="F146" s="28">
        <v>16</v>
      </c>
      <c r="G146" s="4">
        <v>0</v>
      </c>
      <c r="H146" s="4">
        <v>0</v>
      </c>
      <c r="I146" s="9">
        <v>0</v>
      </c>
    </row>
    <row r="147" spans="1:9" ht="18.75">
      <c r="A147" s="1">
        <f t="shared" si="10"/>
        <v>144</v>
      </c>
      <c r="B147" s="43" t="s">
        <v>131</v>
      </c>
      <c r="C147" s="39" t="s">
        <v>6</v>
      </c>
      <c r="D147" s="37">
        <v>2</v>
      </c>
      <c r="E147" s="3">
        <f t="shared" si="9"/>
        <v>0.24157303370786515</v>
      </c>
      <c r="F147" s="28">
        <v>215</v>
      </c>
      <c r="G147" s="4">
        <v>0</v>
      </c>
      <c r="H147" s="4">
        <v>3</v>
      </c>
      <c r="I147" s="9">
        <v>0.19</v>
      </c>
    </row>
    <row r="148" spans="1:9" ht="18.75">
      <c r="A148" s="1">
        <f t="shared" si="10"/>
        <v>145</v>
      </c>
      <c r="B148" s="43" t="s">
        <v>232</v>
      </c>
      <c r="C148" s="40" t="s">
        <v>7</v>
      </c>
      <c r="D148" s="37">
        <v>1</v>
      </c>
      <c r="E148" s="3">
        <f t="shared" si="9"/>
        <v>0.006741573033707865</v>
      </c>
      <c r="F148" s="28">
        <v>6</v>
      </c>
      <c r="G148" s="4">
        <v>0</v>
      </c>
      <c r="H148" s="4">
        <v>0</v>
      </c>
      <c r="I148" s="9">
        <v>0</v>
      </c>
    </row>
    <row r="149" spans="1:9" ht="18.75">
      <c r="A149" s="1">
        <f t="shared" si="10"/>
        <v>146</v>
      </c>
      <c r="B149" s="43" t="s">
        <v>233</v>
      </c>
      <c r="C149" s="39" t="s">
        <v>10</v>
      </c>
      <c r="D149" s="37">
        <v>1</v>
      </c>
      <c r="E149" s="3">
        <f t="shared" si="9"/>
        <v>0.06741573033707865</v>
      </c>
      <c r="F149" s="28">
        <v>60</v>
      </c>
      <c r="G149" s="4">
        <v>0</v>
      </c>
      <c r="H149" s="4">
        <v>0</v>
      </c>
      <c r="I149" s="9">
        <v>0</v>
      </c>
    </row>
    <row r="150" spans="1:9" ht="18.75">
      <c r="A150" s="1">
        <f t="shared" si="10"/>
        <v>147</v>
      </c>
      <c r="B150" s="43" t="s">
        <v>132</v>
      </c>
      <c r="C150" s="39" t="s">
        <v>7</v>
      </c>
      <c r="D150" s="37">
        <v>1</v>
      </c>
      <c r="E150" s="3">
        <f t="shared" si="9"/>
        <v>0.016853932584269662</v>
      </c>
      <c r="F150" s="28">
        <v>15</v>
      </c>
      <c r="G150" s="4">
        <v>0</v>
      </c>
      <c r="H150" s="4">
        <v>0</v>
      </c>
      <c r="I150" s="9">
        <v>0</v>
      </c>
    </row>
    <row r="151" spans="1:9" ht="18.75">
      <c r="A151" s="1">
        <f t="shared" si="10"/>
        <v>148</v>
      </c>
      <c r="B151" s="43" t="s">
        <v>234</v>
      </c>
      <c r="C151" s="39" t="s">
        <v>9</v>
      </c>
      <c r="D151" s="37">
        <v>1</v>
      </c>
      <c r="E151" s="3">
        <f t="shared" si="9"/>
        <v>0.016853932584269662</v>
      </c>
      <c r="F151" s="28">
        <v>15</v>
      </c>
      <c r="G151" s="4">
        <v>0</v>
      </c>
      <c r="H151" s="4">
        <v>0</v>
      </c>
      <c r="I151" s="9">
        <v>0</v>
      </c>
    </row>
    <row r="152" spans="1:9" ht="18.75">
      <c r="A152" s="1">
        <f t="shared" si="10"/>
        <v>149</v>
      </c>
      <c r="B152" s="43" t="s">
        <v>112</v>
      </c>
      <c r="C152" s="39" t="s">
        <v>21</v>
      </c>
      <c r="D152" s="37">
        <v>4</v>
      </c>
      <c r="E152" s="3">
        <f t="shared" si="9"/>
        <v>0.21119101123595507</v>
      </c>
      <c r="F152" s="28">
        <v>187.96</v>
      </c>
      <c r="G152" s="4">
        <v>0</v>
      </c>
      <c r="H152" s="4">
        <v>2</v>
      </c>
      <c r="I152" s="9">
        <v>0.22000000000000003</v>
      </c>
    </row>
    <row r="153" spans="1:9" ht="18.75">
      <c r="A153" s="1">
        <f t="shared" si="10"/>
        <v>150</v>
      </c>
      <c r="B153" s="43" t="s">
        <v>112</v>
      </c>
      <c r="C153" s="39" t="s">
        <v>5</v>
      </c>
      <c r="D153" s="37">
        <v>7</v>
      </c>
      <c r="E153" s="3">
        <f t="shared" si="9"/>
        <v>0.03146516853932584</v>
      </c>
      <c r="F153" s="28">
        <v>28.004</v>
      </c>
      <c r="G153" s="4">
        <v>0</v>
      </c>
      <c r="H153" s="4">
        <v>0</v>
      </c>
      <c r="I153" s="9">
        <v>0</v>
      </c>
    </row>
    <row r="154" spans="1:9" ht="18.75">
      <c r="A154" s="1">
        <f t="shared" si="10"/>
        <v>151</v>
      </c>
      <c r="B154" s="43" t="s">
        <v>134</v>
      </c>
      <c r="C154" s="39" t="s">
        <v>6</v>
      </c>
      <c r="D154" s="37">
        <v>32</v>
      </c>
      <c r="E154" s="3">
        <f t="shared" si="9"/>
        <v>0.026437078651685396</v>
      </c>
      <c r="F154" s="28">
        <v>23.529</v>
      </c>
      <c r="G154" s="4">
        <v>0</v>
      </c>
      <c r="H154" s="4">
        <v>0</v>
      </c>
      <c r="I154" s="9">
        <v>0</v>
      </c>
    </row>
    <row r="155" spans="1:9" ht="18.75">
      <c r="A155" s="1">
        <f t="shared" si="10"/>
        <v>152</v>
      </c>
      <c r="B155" s="43" t="s">
        <v>136</v>
      </c>
      <c r="C155" s="39" t="s">
        <v>6</v>
      </c>
      <c r="D155" s="37">
        <v>0</v>
      </c>
      <c r="E155" s="3">
        <v>0</v>
      </c>
      <c r="F155" s="28">
        <v>0</v>
      </c>
      <c r="G155" s="4">
        <v>0</v>
      </c>
      <c r="H155" s="4">
        <v>2</v>
      </c>
      <c r="I155" s="9">
        <v>0.35</v>
      </c>
    </row>
    <row r="156" spans="1:9" ht="18.75">
      <c r="A156" s="1">
        <f t="shared" si="10"/>
        <v>153</v>
      </c>
      <c r="B156" s="43" t="s">
        <v>235</v>
      </c>
      <c r="C156" s="39" t="s">
        <v>6</v>
      </c>
      <c r="D156" s="37">
        <v>1</v>
      </c>
      <c r="E156" s="3">
        <f>F156/1000/0.89</f>
        <v>0.003932584269662922</v>
      </c>
      <c r="F156" s="28">
        <v>3.5</v>
      </c>
      <c r="G156" s="4">
        <v>0</v>
      </c>
      <c r="H156" s="4">
        <v>0</v>
      </c>
      <c r="I156" s="9">
        <v>0</v>
      </c>
    </row>
    <row r="157" spans="1:9" ht="18.75">
      <c r="A157" s="1">
        <f t="shared" si="10"/>
        <v>154</v>
      </c>
      <c r="B157" s="43" t="s">
        <v>236</v>
      </c>
      <c r="C157" s="39" t="s">
        <v>6</v>
      </c>
      <c r="D157" s="37">
        <v>13</v>
      </c>
      <c r="E157" s="3">
        <f>F157/1000/0.89</f>
        <v>9.538202247191013</v>
      </c>
      <c r="F157" s="28">
        <v>8489</v>
      </c>
      <c r="G157" s="4">
        <v>0</v>
      </c>
      <c r="H157" s="4">
        <v>0</v>
      </c>
      <c r="I157" s="9">
        <v>0</v>
      </c>
    </row>
    <row r="158" spans="1:9" ht="18.75">
      <c r="A158" s="1">
        <f t="shared" si="10"/>
        <v>155</v>
      </c>
      <c r="B158" s="43" t="s">
        <v>138</v>
      </c>
      <c r="C158" s="40" t="s">
        <v>6</v>
      </c>
      <c r="D158" s="37">
        <v>39</v>
      </c>
      <c r="E158" s="3">
        <f>F158/1000/0.89</f>
        <v>3.751685393258427</v>
      </c>
      <c r="F158" s="28">
        <v>3339</v>
      </c>
      <c r="G158" s="4">
        <v>0</v>
      </c>
      <c r="H158" s="4">
        <v>2</v>
      </c>
      <c r="I158" s="9">
        <v>0.050285</v>
      </c>
    </row>
    <row r="159" spans="1:9" ht="18.75">
      <c r="A159" s="1">
        <f t="shared" si="10"/>
        <v>156</v>
      </c>
      <c r="B159" s="43" t="s">
        <v>139</v>
      </c>
      <c r="C159" s="40" t="s">
        <v>8</v>
      </c>
      <c r="D159" s="37">
        <v>0</v>
      </c>
      <c r="E159" s="3">
        <v>0</v>
      </c>
      <c r="F159" s="28">
        <v>0</v>
      </c>
      <c r="G159" s="4">
        <v>0</v>
      </c>
      <c r="H159" s="4">
        <v>1</v>
      </c>
      <c r="I159" s="9">
        <v>0.13</v>
      </c>
    </row>
    <row r="160" spans="1:9" ht="18.75">
      <c r="A160" s="1">
        <f t="shared" si="10"/>
        <v>157</v>
      </c>
      <c r="B160" s="43" t="s">
        <v>237</v>
      </c>
      <c r="C160" s="39" t="s">
        <v>7</v>
      </c>
      <c r="D160" s="37">
        <v>2</v>
      </c>
      <c r="E160" s="3">
        <f aca="true" t="shared" si="11" ref="E160:E188">F160/1000/0.89</f>
        <v>0.014606741573033707</v>
      </c>
      <c r="F160" s="28">
        <v>13</v>
      </c>
      <c r="G160" s="4">
        <v>0</v>
      </c>
      <c r="H160" s="4">
        <v>0</v>
      </c>
      <c r="I160" s="9">
        <v>0</v>
      </c>
    </row>
    <row r="161" spans="1:9" ht="18.75">
      <c r="A161" s="1">
        <f t="shared" si="10"/>
        <v>158</v>
      </c>
      <c r="B161" s="43" t="s">
        <v>238</v>
      </c>
      <c r="C161" s="39" t="s">
        <v>8</v>
      </c>
      <c r="D161" s="37">
        <v>1</v>
      </c>
      <c r="E161" s="3">
        <f t="shared" si="11"/>
        <v>0.011235955056179775</v>
      </c>
      <c r="F161" s="28">
        <v>10</v>
      </c>
      <c r="G161" s="4">
        <v>0</v>
      </c>
      <c r="H161" s="4">
        <v>0</v>
      </c>
      <c r="I161" s="9">
        <v>0</v>
      </c>
    </row>
    <row r="162" spans="1:9" ht="18.75">
      <c r="A162" s="1">
        <f t="shared" si="10"/>
        <v>159</v>
      </c>
      <c r="B162" s="43" t="s">
        <v>239</v>
      </c>
      <c r="C162" s="39" t="s">
        <v>7</v>
      </c>
      <c r="D162" s="37">
        <v>3</v>
      </c>
      <c r="E162" s="3">
        <f t="shared" si="11"/>
        <v>0.03932584269662922</v>
      </c>
      <c r="F162" s="28">
        <v>35</v>
      </c>
      <c r="G162" s="4">
        <v>0</v>
      </c>
      <c r="H162" s="4">
        <v>0</v>
      </c>
      <c r="I162" s="9">
        <v>0</v>
      </c>
    </row>
    <row r="163" spans="1:9" ht="18.75">
      <c r="A163" s="1">
        <f t="shared" si="10"/>
        <v>160</v>
      </c>
      <c r="B163" s="43" t="s">
        <v>240</v>
      </c>
      <c r="C163" s="39" t="s">
        <v>7</v>
      </c>
      <c r="D163" s="37">
        <v>1</v>
      </c>
      <c r="E163" s="3">
        <f t="shared" si="11"/>
        <v>0.0056179775280898875</v>
      </c>
      <c r="F163" s="28">
        <v>5</v>
      </c>
      <c r="G163" s="4">
        <v>0</v>
      </c>
      <c r="H163" s="4">
        <v>0</v>
      </c>
      <c r="I163" s="9">
        <v>0</v>
      </c>
    </row>
    <row r="164" spans="1:9" ht="18.75">
      <c r="A164" s="1">
        <f t="shared" si="10"/>
        <v>161</v>
      </c>
      <c r="B164" s="43" t="s">
        <v>140</v>
      </c>
      <c r="C164" s="39" t="s">
        <v>5</v>
      </c>
      <c r="D164" s="37">
        <v>1</v>
      </c>
      <c r="E164" s="3">
        <f t="shared" si="11"/>
        <v>0.011235955056179775</v>
      </c>
      <c r="F164" s="28">
        <v>10</v>
      </c>
      <c r="G164" s="4">
        <v>0</v>
      </c>
      <c r="H164" s="4">
        <v>0</v>
      </c>
      <c r="I164" s="9">
        <v>0</v>
      </c>
    </row>
    <row r="165" spans="1:9" ht="18.75">
      <c r="A165" s="1">
        <f t="shared" si="10"/>
        <v>162</v>
      </c>
      <c r="B165" s="43" t="s">
        <v>241</v>
      </c>
      <c r="C165" s="39" t="s">
        <v>6</v>
      </c>
      <c r="D165" s="37">
        <v>2</v>
      </c>
      <c r="E165" s="3">
        <f t="shared" si="11"/>
        <v>0.033707865168539325</v>
      </c>
      <c r="F165" s="28">
        <v>30</v>
      </c>
      <c r="G165" s="4">
        <v>0</v>
      </c>
      <c r="H165" s="4">
        <v>0</v>
      </c>
      <c r="I165" s="9">
        <v>0</v>
      </c>
    </row>
    <row r="166" spans="1:9" ht="18.75">
      <c r="A166" s="1">
        <f t="shared" si="10"/>
        <v>163</v>
      </c>
      <c r="B166" s="43" t="s">
        <v>242</v>
      </c>
      <c r="C166" s="39" t="s">
        <v>7</v>
      </c>
      <c r="D166" s="37">
        <v>1</v>
      </c>
      <c r="E166" s="3">
        <f t="shared" si="11"/>
        <v>0.006741573033707865</v>
      </c>
      <c r="F166" s="28">
        <v>6</v>
      </c>
      <c r="G166" s="4">
        <v>0</v>
      </c>
      <c r="H166" s="4">
        <v>0</v>
      </c>
      <c r="I166" s="9">
        <v>0</v>
      </c>
    </row>
    <row r="167" spans="1:9" ht="18.75">
      <c r="A167" s="1">
        <f t="shared" si="10"/>
        <v>164</v>
      </c>
      <c r="B167" s="43" t="s">
        <v>141</v>
      </c>
      <c r="C167" s="39" t="s">
        <v>7</v>
      </c>
      <c r="D167" s="37">
        <v>1</v>
      </c>
      <c r="E167" s="3">
        <f t="shared" si="11"/>
        <v>0.011235955056179775</v>
      </c>
      <c r="F167" s="28">
        <v>10</v>
      </c>
      <c r="G167" s="4">
        <v>0</v>
      </c>
      <c r="H167" s="4">
        <v>0</v>
      </c>
      <c r="I167" s="9">
        <v>0</v>
      </c>
    </row>
    <row r="168" spans="1:9" ht="18.75">
      <c r="A168" s="1">
        <f t="shared" si="10"/>
        <v>165</v>
      </c>
      <c r="B168" s="43" t="s">
        <v>142</v>
      </c>
      <c r="C168" s="39" t="s">
        <v>10</v>
      </c>
      <c r="D168" s="37">
        <v>1</v>
      </c>
      <c r="E168" s="3">
        <f t="shared" si="11"/>
        <v>11.202902247191012</v>
      </c>
      <c r="F168" s="28">
        <v>9970.583</v>
      </c>
      <c r="G168" s="4">
        <v>0</v>
      </c>
      <c r="H168" s="4">
        <v>1</v>
      </c>
      <c r="I168" s="86">
        <v>0.0045</v>
      </c>
    </row>
    <row r="169" spans="1:9" ht="18.75">
      <c r="A169" s="1">
        <f t="shared" si="10"/>
        <v>166</v>
      </c>
      <c r="B169" s="43" t="s">
        <v>144</v>
      </c>
      <c r="C169" s="39" t="s">
        <v>8</v>
      </c>
      <c r="D169" s="37">
        <v>2</v>
      </c>
      <c r="E169" s="3">
        <f t="shared" si="11"/>
        <v>0.19662921348314605</v>
      </c>
      <c r="F169" s="28">
        <v>175</v>
      </c>
      <c r="G169" s="4">
        <v>0</v>
      </c>
      <c r="H169" s="4">
        <v>0</v>
      </c>
      <c r="I169" s="9">
        <v>0</v>
      </c>
    </row>
    <row r="170" spans="1:9" ht="18.75">
      <c r="A170" s="1">
        <f t="shared" si="10"/>
        <v>167</v>
      </c>
      <c r="B170" s="43" t="s">
        <v>243</v>
      </c>
      <c r="C170" s="39" t="s">
        <v>7</v>
      </c>
      <c r="D170" s="37">
        <v>1</v>
      </c>
      <c r="E170" s="3">
        <f t="shared" si="11"/>
        <v>0.016853932584269662</v>
      </c>
      <c r="F170" s="28">
        <v>15</v>
      </c>
      <c r="G170" s="4">
        <v>0</v>
      </c>
      <c r="H170" s="4">
        <v>0</v>
      </c>
      <c r="I170" s="9">
        <v>0</v>
      </c>
    </row>
    <row r="171" spans="1:9" ht="18.75">
      <c r="A171" s="1">
        <f t="shared" si="10"/>
        <v>168</v>
      </c>
      <c r="B171" s="43" t="s">
        <v>147</v>
      </c>
      <c r="C171" s="39" t="s">
        <v>6</v>
      </c>
      <c r="D171" s="37">
        <v>15</v>
      </c>
      <c r="E171" s="3">
        <f t="shared" si="11"/>
        <v>0.27752808988764044</v>
      </c>
      <c r="F171" s="28">
        <v>247</v>
      </c>
      <c r="G171" s="4">
        <v>0</v>
      </c>
      <c r="H171" s="4">
        <v>2</v>
      </c>
      <c r="I171" s="9">
        <v>0.024</v>
      </c>
    </row>
    <row r="172" spans="1:9" ht="18.75">
      <c r="A172" s="1">
        <f t="shared" si="10"/>
        <v>169</v>
      </c>
      <c r="B172" s="43" t="s">
        <v>148</v>
      </c>
      <c r="C172" s="39" t="s">
        <v>7</v>
      </c>
      <c r="D172" s="37">
        <v>1</v>
      </c>
      <c r="E172" s="3">
        <f t="shared" si="11"/>
        <v>0.011235955056179775</v>
      </c>
      <c r="F172" s="28">
        <v>10</v>
      </c>
      <c r="G172" s="4">
        <v>0</v>
      </c>
      <c r="H172" s="4">
        <v>0</v>
      </c>
      <c r="I172" s="9">
        <v>0</v>
      </c>
    </row>
    <row r="173" spans="1:9" ht="18.75">
      <c r="A173" s="1">
        <f t="shared" si="10"/>
        <v>170</v>
      </c>
      <c r="B173" s="43" t="s">
        <v>244</v>
      </c>
      <c r="C173" s="39" t="s">
        <v>7</v>
      </c>
      <c r="D173" s="37">
        <v>1</v>
      </c>
      <c r="E173" s="3">
        <f t="shared" si="11"/>
        <v>0.0056179775280898875</v>
      </c>
      <c r="F173" s="28">
        <v>5</v>
      </c>
      <c r="G173" s="4">
        <v>0</v>
      </c>
      <c r="H173" s="4">
        <v>1</v>
      </c>
      <c r="I173" s="86">
        <v>0.0036999999999999997</v>
      </c>
    </row>
    <row r="174" spans="1:9" ht="18.75">
      <c r="A174" s="1">
        <f t="shared" si="10"/>
        <v>171</v>
      </c>
      <c r="B174" s="43" t="s">
        <v>245</v>
      </c>
      <c r="C174" s="39" t="s">
        <v>7</v>
      </c>
      <c r="D174" s="37">
        <v>1</v>
      </c>
      <c r="E174" s="3">
        <f t="shared" si="11"/>
        <v>0.016853932584269662</v>
      </c>
      <c r="F174" s="28">
        <v>15</v>
      </c>
      <c r="G174" s="4">
        <v>0</v>
      </c>
      <c r="H174" s="4">
        <v>0</v>
      </c>
      <c r="I174" s="9">
        <v>0</v>
      </c>
    </row>
    <row r="175" spans="1:9" ht="18.75">
      <c r="A175" s="1">
        <f t="shared" si="10"/>
        <v>172</v>
      </c>
      <c r="B175" s="43" t="s">
        <v>246</v>
      </c>
      <c r="C175" s="39" t="s">
        <v>6</v>
      </c>
      <c r="D175" s="37">
        <v>3</v>
      </c>
      <c r="E175" s="3">
        <f t="shared" si="11"/>
        <v>0.021348314606741574</v>
      </c>
      <c r="F175" s="28">
        <v>19</v>
      </c>
      <c r="G175" s="4">
        <v>0</v>
      </c>
      <c r="H175" s="4">
        <v>0</v>
      </c>
      <c r="I175" s="9">
        <v>0</v>
      </c>
    </row>
    <row r="176" spans="1:9" ht="18.75">
      <c r="A176" s="1">
        <f t="shared" si="10"/>
        <v>173</v>
      </c>
      <c r="B176" s="43" t="s">
        <v>149</v>
      </c>
      <c r="C176" s="39" t="s">
        <v>8</v>
      </c>
      <c r="D176" s="37">
        <v>4</v>
      </c>
      <c r="E176" s="3">
        <f t="shared" si="11"/>
        <v>0.03764044943820225</v>
      </c>
      <c r="F176" s="28">
        <v>33.5</v>
      </c>
      <c r="G176" s="4">
        <v>0</v>
      </c>
      <c r="H176" s="4">
        <v>0</v>
      </c>
      <c r="I176" s="9">
        <v>0</v>
      </c>
    </row>
    <row r="177" spans="1:9" ht="18.75">
      <c r="A177" s="1">
        <f t="shared" si="10"/>
        <v>174</v>
      </c>
      <c r="B177" s="43" t="s">
        <v>247</v>
      </c>
      <c r="C177" s="39" t="s">
        <v>7</v>
      </c>
      <c r="D177" s="37">
        <v>1</v>
      </c>
      <c r="E177" s="3">
        <f t="shared" si="11"/>
        <v>0.22471910112359553</v>
      </c>
      <c r="F177" s="28">
        <v>200</v>
      </c>
      <c r="G177" s="4">
        <v>0</v>
      </c>
      <c r="H177" s="4">
        <v>1</v>
      </c>
      <c r="I177" s="86">
        <v>0.00218</v>
      </c>
    </row>
    <row r="178" spans="1:9" ht="18.75">
      <c r="A178" s="1">
        <f t="shared" si="10"/>
        <v>175</v>
      </c>
      <c r="B178" s="43" t="s">
        <v>248</v>
      </c>
      <c r="C178" s="39" t="s">
        <v>7</v>
      </c>
      <c r="D178" s="37">
        <v>3</v>
      </c>
      <c r="E178" s="3">
        <f t="shared" si="11"/>
        <v>0.041573033707865165</v>
      </c>
      <c r="F178" s="28">
        <v>37</v>
      </c>
      <c r="G178" s="4">
        <v>0</v>
      </c>
      <c r="H178" s="4">
        <v>0</v>
      </c>
      <c r="I178" s="9">
        <v>0</v>
      </c>
    </row>
    <row r="179" spans="1:9" ht="18.75">
      <c r="A179" s="1">
        <f t="shared" si="10"/>
        <v>176</v>
      </c>
      <c r="B179" s="43" t="s">
        <v>249</v>
      </c>
      <c r="C179" s="39" t="s">
        <v>7</v>
      </c>
      <c r="D179" s="37">
        <v>2</v>
      </c>
      <c r="E179" s="3">
        <f t="shared" si="11"/>
        <v>0.02808988764044944</v>
      </c>
      <c r="F179" s="28">
        <v>25</v>
      </c>
      <c r="G179" s="4">
        <v>0</v>
      </c>
      <c r="H179" s="4">
        <v>2</v>
      </c>
      <c r="I179" s="9">
        <v>0.0067</v>
      </c>
    </row>
    <row r="180" spans="1:9" ht="18.75">
      <c r="A180" s="1">
        <f t="shared" si="10"/>
        <v>177</v>
      </c>
      <c r="B180" s="43" t="s">
        <v>250</v>
      </c>
      <c r="C180" s="39" t="s">
        <v>10</v>
      </c>
      <c r="D180" s="37">
        <v>5</v>
      </c>
      <c r="E180" s="3">
        <f t="shared" si="11"/>
        <v>0.04044943820224719</v>
      </c>
      <c r="F180" s="28">
        <v>36</v>
      </c>
      <c r="G180" s="4">
        <v>0</v>
      </c>
      <c r="H180" s="4">
        <v>0</v>
      </c>
      <c r="I180" s="9">
        <v>0</v>
      </c>
    </row>
    <row r="181" spans="1:9" ht="18.75">
      <c r="A181" s="1">
        <f t="shared" si="10"/>
        <v>178</v>
      </c>
      <c r="B181" s="43" t="s">
        <v>251</v>
      </c>
      <c r="C181" s="39" t="s">
        <v>7</v>
      </c>
      <c r="D181" s="37">
        <v>5</v>
      </c>
      <c r="E181" s="3">
        <f t="shared" si="11"/>
        <v>0.024719101123595502</v>
      </c>
      <c r="F181" s="28">
        <v>22</v>
      </c>
      <c r="G181" s="4">
        <v>0</v>
      </c>
      <c r="H181" s="4">
        <v>1</v>
      </c>
      <c r="I181" s="9">
        <v>0.013000000000000001</v>
      </c>
    </row>
    <row r="182" spans="1:9" ht="18.75">
      <c r="A182" s="1">
        <f t="shared" si="10"/>
        <v>179</v>
      </c>
      <c r="B182" s="43" t="s">
        <v>151</v>
      </c>
      <c r="C182" s="39" t="s">
        <v>6</v>
      </c>
      <c r="D182" s="37">
        <v>1</v>
      </c>
      <c r="E182" s="3">
        <f t="shared" si="11"/>
        <v>0.11235955056179776</v>
      </c>
      <c r="F182" s="28">
        <v>100</v>
      </c>
      <c r="G182" s="4">
        <v>0</v>
      </c>
      <c r="H182" s="4">
        <v>0</v>
      </c>
      <c r="I182" s="9">
        <v>0</v>
      </c>
    </row>
    <row r="183" spans="1:9" ht="18.75">
      <c r="A183" s="1">
        <f t="shared" si="10"/>
        <v>180</v>
      </c>
      <c r="B183" s="43" t="s">
        <v>176</v>
      </c>
      <c r="C183" s="39" t="s">
        <v>10</v>
      </c>
      <c r="D183" s="37">
        <v>2</v>
      </c>
      <c r="E183" s="3">
        <f t="shared" si="11"/>
        <v>0.5168539325842697</v>
      </c>
      <c r="F183" s="28">
        <v>460</v>
      </c>
      <c r="G183" s="4">
        <v>0</v>
      </c>
      <c r="H183" s="4">
        <v>0</v>
      </c>
      <c r="I183" s="9">
        <v>0</v>
      </c>
    </row>
    <row r="184" spans="1:9" ht="18.75">
      <c r="A184" s="1">
        <f t="shared" si="10"/>
        <v>181</v>
      </c>
      <c r="B184" s="43" t="s">
        <v>252</v>
      </c>
      <c r="C184" s="39" t="s">
        <v>8</v>
      </c>
      <c r="D184" s="37">
        <v>4</v>
      </c>
      <c r="E184" s="3">
        <f t="shared" si="11"/>
        <v>0.033707865168539325</v>
      </c>
      <c r="F184" s="28">
        <v>30</v>
      </c>
      <c r="G184" s="4">
        <v>0</v>
      </c>
      <c r="H184" s="4">
        <v>0</v>
      </c>
      <c r="I184" s="9">
        <v>0</v>
      </c>
    </row>
    <row r="185" spans="1:9" ht="18.75">
      <c r="A185" s="1">
        <f t="shared" si="10"/>
        <v>182</v>
      </c>
      <c r="B185" s="43" t="s">
        <v>152</v>
      </c>
      <c r="C185" s="35" t="s">
        <v>7</v>
      </c>
      <c r="D185" s="37">
        <v>4</v>
      </c>
      <c r="E185" s="3">
        <f t="shared" si="11"/>
        <v>0.020224719101123594</v>
      </c>
      <c r="F185" s="28">
        <v>18</v>
      </c>
      <c r="G185" s="4">
        <v>0</v>
      </c>
      <c r="H185" s="4">
        <v>0</v>
      </c>
      <c r="I185" s="9">
        <v>0</v>
      </c>
    </row>
    <row r="186" spans="1:9" ht="18.75">
      <c r="A186" s="1">
        <f t="shared" si="10"/>
        <v>183</v>
      </c>
      <c r="B186" s="43" t="s">
        <v>253</v>
      </c>
      <c r="C186" s="39" t="s">
        <v>7</v>
      </c>
      <c r="D186" s="37">
        <v>2</v>
      </c>
      <c r="E186" s="3">
        <f t="shared" si="11"/>
        <v>0.033707865168539325</v>
      </c>
      <c r="F186" s="28">
        <v>30</v>
      </c>
      <c r="G186" s="4">
        <v>0</v>
      </c>
      <c r="H186" s="4">
        <v>0</v>
      </c>
      <c r="I186" s="9">
        <v>0</v>
      </c>
    </row>
    <row r="187" spans="1:9" ht="18.75">
      <c r="A187" s="1">
        <f t="shared" si="10"/>
        <v>184</v>
      </c>
      <c r="B187" s="43" t="s">
        <v>153</v>
      </c>
      <c r="C187" s="35" t="s">
        <v>11</v>
      </c>
      <c r="D187" s="37">
        <v>1</v>
      </c>
      <c r="E187" s="3">
        <f t="shared" si="11"/>
        <v>0.011235955056179775</v>
      </c>
      <c r="F187" s="28">
        <v>10</v>
      </c>
      <c r="G187" s="4">
        <v>0</v>
      </c>
      <c r="H187" s="4">
        <v>0</v>
      </c>
      <c r="I187" s="9">
        <v>0</v>
      </c>
    </row>
    <row r="188" spans="1:9" ht="18.75">
      <c r="A188" s="1">
        <f t="shared" si="10"/>
        <v>185</v>
      </c>
      <c r="B188" s="43" t="s">
        <v>254</v>
      </c>
      <c r="C188" s="39" t="s">
        <v>7</v>
      </c>
      <c r="D188" s="37">
        <v>1</v>
      </c>
      <c r="E188" s="3">
        <f t="shared" si="11"/>
        <v>0.008651685393258427</v>
      </c>
      <c r="F188" s="28">
        <v>7.7</v>
      </c>
      <c r="G188" s="4">
        <v>0</v>
      </c>
      <c r="H188" s="4">
        <v>0</v>
      </c>
      <c r="I188" s="9">
        <v>0</v>
      </c>
    </row>
    <row r="189" spans="1:9" ht="18.75">
      <c r="A189" s="1">
        <f t="shared" si="10"/>
        <v>186</v>
      </c>
      <c r="B189" s="43" t="s">
        <v>274</v>
      </c>
      <c r="C189" s="39" t="s">
        <v>6</v>
      </c>
      <c r="D189" s="37">
        <v>0</v>
      </c>
      <c r="E189" s="3">
        <v>0</v>
      </c>
      <c r="F189" s="28">
        <v>0</v>
      </c>
      <c r="G189" s="4">
        <v>0</v>
      </c>
      <c r="H189" s="4">
        <v>4</v>
      </c>
      <c r="I189" s="9">
        <v>0.037</v>
      </c>
    </row>
    <row r="190" spans="1:9" ht="18.75">
      <c r="A190" s="1">
        <f t="shared" si="10"/>
        <v>187</v>
      </c>
      <c r="B190" s="43" t="s">
        <v>255</v>
      </c>
      <c r="C190" s="39" t="s">
        <v>7</v>
      </c>
      <c r="D190" s="37">
        <v>1</v>
      </c>
      <c r="E190" s="3">
        <f aca="true" t="shared" si="12" ref="E190:E195">F190/1000/0.89</f>
        <v>0.006741573033707865</v>
      </c>
      <c r="F190" s="28">
        <v>6</v>
      </c>
      <c r="G190" s="4">
        <v>0</v>
      </c>
      <c r="H190" s="4">
        <v>0</v>
      </c>
      <c r="I190" s="9">
        <v>0</v>
      </c>
    </row>
    <row r="191" spans="1:9" ht="18.75">
      <c r="A191" s="1">
        <f t="shared" si="10"/>
        <v>188</v>
      </c>
      <c r="B191" s="43" t="s">
        <v>157</v>
      </c>
      <c r="C191" s="39" t="s">
        <v>7</v>
      </c>
      <c r="D191" s="37">
        <v>14</v>
      </c>
      <c r="E191" s="3">
        <f t="shared" si="12"/>
        <v>0.23033707865168537</v>
      </c>
      <c r="F191" s="28">
        <v>205</v>
      </c>
      <c r="G191" s="4">
        <v>0</v>
      </c>
      <c r="H191" s="4">
        <v>3</v>
      </c>
      <c r="I191" s="9">
        <v>0.04</v>
      </c>
    </row>
    <row r="192" spans="1:9" ht="18.75">
      <c r="A192" s="1">
        <f t="shared" si="10"/>
        <v>189</v>
      </c>
      <c r="B192" s="43" t="s">
        <v>158</v>
      </c>
      <c r="C192" s="39" t="s">
        <v>8</v>
      </c>
      <c r="D192" s="37">
        <v>2</v>
      </c>
      <c r="E192" s="3">
        <f t="shared" si="12"/>
        <v>0.02696629213483146</v>
      </c>
      <c r="F192" s="28">
        <v>24</v>
      </c>
      <c r="G192" s="4">
        <v>0</v>
      </c>
      <c r="H192" s="4">
        <v>3</v>
      </c>
      <c r="I192" s="86">
        <v>0.003</v>
      </c>
    </row>
    <row r="193" spans="1:9" ht="18.75">
      <c r="A193" s="1">
        <f t="shared" si="10"/>
        <v>190</v>
      </c>
      <c r="B193" s="43" t="s">
        <v>159</v>
      </c>
      <c r="C193" s="40" t="s">
        <v>114</v>
      </c>
      <c r="D193" s="37">
        <v>5</v>
      </c>
      <c r="E193" s="3">
        <f t="shared" si="12"/>
        <v>0.08089887640449438</v>
      </c>
      <c r="F193" s="28">
        <v>72</v>
      </c>
      <c r="G193" s="4">
        <v>0</v>
      </c>
      <c r="H193" s="4">
        <v>0</v>
      </c>
      <c r="I193" s="9">
        <v>0</v>
      </c>
    </row>
    <row r="194" spans="1:9" ht="18.75">
      <c r="A194" s="1">
        <f t="shared" si="10"/>
        <v>191</v>
      </c>
      <c r="B194" s="43" t="s">
        <v>161</v>
      </c>
      <c r="C194" s="39" t="s">
        <v>10</v>
      </c>
      <c r="D194" s="37">
        <v>3</v>
      </c>
      <c r="E194" s="3">
        <f t="shared" si="12"/>
        <v>0.12359550561797752</v>
      </c>
      <c r="F194" s="28">
        <v>110</v>
      </c>
      <c r="G194" s="4">
        <v>0</v>
      </c>
      <c r="H194" s="4">
        <v>6</v>
      </c>
      <c r="I194" s="9">
        <v>0.08</v>
      </c>
    </row>
    <row r="195" spans="1:9" ht="18.75">
      <c r="A195" s="1">
        <f t="shared" si="10"/>
        <v>192</v>
      </c>
      <c r="B195" s="43" t="s">
        <v>162</v>
      </c>
      <c r="C195" s="39" t="s">
        <v>6</v>
      </c>
      <c r="D195" s="37">
        <v>13</v>
      </c>
      <c r="E195" s="3">
        <f t="shared" si="12"/>
        <v>0.9407865168539324</v>
      </c>
      <c r="F195" s="28">
        <v>837.3</v>
      </c>
      <c r="G195" s="4">
        <v>0</v>
      </c>
      <c r="H195" s="4">
        <v>4</v>
      </c>
      <c r="I195" s="9">
        <v>0.04</v>
      </c>
    </row>
    <row r="196" spans="1:9" ht="18.75">
      <c r="A196" s="1">
        <f t="shared" si="10"/>
        <v>193</v>
      </c>
      <c r="B196" s="43" t="s">
        <v>277</v>
      </c>
      <c r="C196" s="39" t="s">
        <v>7</v>
      </c>
      <c r="D196" s="37">
        <v>0</v>
      </c>
      <c r="E196" s="3">
        <v>0</v>
      </c>
      <c r="F196" s="28">
        <v>0</v>
      </c>
      <c r="G196" s="4">
        <v>0</v>
      </c>
      <c r="H196" s="4">
        <v>6</v>
      </c>
      <c r="I196" s="86">
        <v>0.00065</v>
      </c>
    </row>
    <row r="197" spans="1:9" ht="18.75">
      <c r="A197" s="1">
        <f t="shared" si="10"/>
        <v>194</v>
      </c>
      <c r="B197" s="43" t="s">
        <v>163</v>
      </c>
      <c r="C197" s="39" t="s">
        <v>6</v>
      </c>
      <c r="D197" s="37">
        <v>5</v>
      </c>
      <c r="E197" s="3">
        <f aca="true" t="shared" si="13" ref="E197:E208">F197/1000/0.89</f>
        <v>0.06179775280898876</v>
      </c>
      <c r="F197" s="28">
        <v>55</v>
      </c>
      <c r="G197" s="4">
        <v>0</v>
      </c>
      <c r="H197" s="4">
        <v>3</v>
      </c>
      <c r="I197" s="9">
        <v>0.22000000000000003</v>
      </c>
    </row>
    <row r="198" spans="1:9" ht="18.75">
      <c r="A198" s="1">
        <f t="shared" si="10"/>
        <v>195</v>
      </c>
      <c r="B198" s="43" t="s">
        <v>256</v>
      </c>
      <c r="C198" s="39" t="s">
        <v>7</v>
      </c>
      <c r="D198" s="37">
        <v>2</v>
      </c>
      <c r="E198" s="3">
        <f t="shared" si="13"/>
        <v>0.016853932584269662</v>
      </c>
      <c r="F198" s="28">
        <v>15</v>
      </c>
      <c r="G198" s="4">
        <v>0</v>
      </c>
      <c r="H198" s="4">
        <v>0</v>
      </c>
      <c r="I198" s="9">
        <v>0</v>
      </c>
    </row>
    <row r="199" spans="1:9" ht="18.75">
      <c r="A199" s="1">
        <f t="shared" si="10"/>
        <v>196</v>
      </c>
      <c r="B199" s="43" t="s">
        <v>257</v>
      </c>
      <c r="C199" s="39" t="s">
        <v>6</v>
      </c>
      <c r="D199" s="37">
        <v>1</v>
      </c>
      <c r="E199" s="3">
        <f t="shared" si="13"/>
        <v>0.0056179775280898875</v>
      </c>
      <c r="F199" s="28">
        <v>5</v>
      </c>
      <c r="G199" s="4">
        <v>0</v>
      </c>
      <c r="H199" s="4">
        <v>0</v>
      </c>
      <c r="I199" s="9">
        <v>0</v>
      </c>
    </row>
    <row r="200" spans="1:9" ht="18.75">
      <c r="A200" s="1">
        <f t="shared" si="10"/>
        <v>197</v>
      </c>
      <c r="B200" s="43" t="s">
        <v>275</v>
      </c>
      <c r="C200" s="39" t="s">
        <v>7</v>
      </c>
      <c r="D200" s="37">
        <v>3</v>
      </c>
      <c r="E200" s="3">
        <f t="shared" si="13"/>
        <v>1.1853932584269662</v>
      </c>
      <c r="F200" s="28">
        <v>1055</v>
      </c>
      <c r="G200" s="4">
        <v>0</v>
      </c>
      <c r="H200" s="4">
        <v>8</v>
      </c>
      <c r="I200" s="9">
        <v>0.03</v>
      </c>
    </row>
    <row r="201" spans="1:9" ht="18.75">
      <c r="A201" s="1">
        <f t="shared" si="10"/>
        <v>198</v>
      </c>
      <c r="B201" s="43" t="s">
        <v>165</v>
      </c>
      <c r="C201" s="39" t="s">
        <v>10</v>
      </c>
      <c r="D201" s="37">
        <v>4</v>
      </c>
      <c r="E201" s="3">
        <f t="shared" si="13"/>
        <v>0.4741573033707865</v>
      </c>
      <c r="F201" s="28">
        <v>422</v>
      </c>
      <c r="G201" s="4">
        <v>0</v>
      </c>
      <c r="H201" s="4">
        <v>2</v>
      </c>
      <c r="I201" s="9">
        <v>0.0064</v>
      </c>
    </row>
    <row r="202" spans="1:9" ht="18.75">
      <c r="A202" s="1">
        <f t="shared" si="10"/>
        <v>199</v>
      </c>
      <c r="B202" s="43" t="s">
        <v>258</v>
      </c>
      <c r="C202" s="39" t="s">
        <v>7</v>
      </c>
      <c r="D202" s="37">
        <v>4</v>
      </c>
      <c r="E202" s="3">
        <f t="shared" si="13"/>
        <v>0.028932584269662918</v>
      </c>
      <c r="F202" s="28">
        <v>25.75</v>
      </c>
      <c r="G202" s="4">
        <v>0</v>
      </c>
      <c r="H202" s="4">
        <v>0</v>
      </c>
      <c r="I202" s="9">
        <v>0</v>
      </c>
    </row>
    <row r="203" spans="1:9" ht="18.75">
      <c r="A203" s="1">
        <f aca="true" t="shared" si="14" ref="A203:A223">A202+1</f>
        <v>200</v>
      </c>
      <c r="B203" s="43" t="s">
        <v>41</v>
      </c>
      <c r="C203" s="39" t="s">
        <v>6</v>
      </c>
      <c r="D203" s="37">
        <v>3</v>
      </c>
      <c r="E203" s="3">
        <f t="shared" si="13"/>
        <v>0.03932584269662922</v>
      </c>
      <c r="F203" s="28">
        <v>35</v>
      </c>
      <c r="G203" s="4">
        <v>0</v>
      </c>
      <c r="H203" s="4">
        <v>0</v>
      </c>
      <c r="I203" s="9">
        <v>0</v>
      </c>
    </row>
    <row r="204" spans="1:9" ht="18.75">
      <c r="A204" s="1">
        <f t="shared" si="14"/>
        <v>201</v>
      </c>
      <c r="B204" s="43" t="s">
        <v>167</v>
      </c>
      <c r="C204" s="39" t="s">
        <v>7</v>
      </c>
      <c r="D204" s="37">
        <v>12</v>
      </c>
      <c r="E204" s="3">
        <f t="shared" si="13"/>
        <v>0.49550561797752807</v>
      </c>
      <c r="F204" s="28">
        <v>441</v>
      </c>
      <c r="G204" s="4">
        <v>0</v>
      </c>
      <c r="H204" s="4">
        <v>4</v>
      </c>
      <c r="I204" s="9">
        <v>0.012</v>
      </c>
    </row>
    <row r="205" spans="1:9" ht="18.75">
      <c r="A205" s="1">
        <f t="shared" si="14"/>
        <v>202</v>
      </c>
      <c r="B205" s="43" t="s">
        <v>42</v>
      </c>
      <c r="C205" s="35" t="s">
        <v>5</v>
      </c>
      <c r="D205" s="37">
        <v>1</v>
      </c>
      <c r="E205" s="3">
        <f t="shared" si="13"/>
        <v>0.07865168539325844</v>
      </c>
      <c r="F205" s="28">
        <v>70</v>
      </c>
      <c r="G205" s="4">
        <v>0</v>
      </c>
      <c r="H205" s="4">
        <v>0</v>
      </c>
      <c r="I205" s="9">
        <v>0</v>
      </c>
    </row>
    <row r="206" spans="1:9" ht="18.75">
      <c r="A206" s="1">
        <f t="shared" si="14"/>
        <v>203</v>
      </c>
      <c r="B206" s="43" t="s">
        <v>169</v>
      </c>
      <c r="C206" s="39" t="s">
        <v>7</v>
      </c>
      <c r="D206" s="37">
        <v>33</v>
      </c>
      <c r="E206" s="3">
        <f t="shared" si="13"/>
        <v>0.6359550561797752</v>
      </c>
      <c r="F206" s="28">
        <v>566</v>
      </c>
      <c r="G206" s="4">
        <v>0</v>
      </c>
      <c r="H206" s="4">
        <v>6</v>
      </c>
      <c r="I206" s="9">
        <v>0.0056</v>
      </c>
    </row>
    <row r="207" spans="1:9" ht="18.75">
      <c r="A207" s="1">
        <f t="shared" si="14"/>
        <v>204</v>
      </c>
      <c r="B207" s="43" t="s">
        <v>171</v>
      </c>
      <c r="C207" s="40" t="s">
        <v>6</v>
      </c>
      <c r="D207" s="37">
        <v>1</v>
      </c>
      <c r="E207" s="3">
        <f t="shared" si="13"/>
        <v>0.0003146067415730337</v>
      </c>
      <c r="F207" s="28">
        <v>0.28</v>
      </c>
      <c r="G207" s="4">
        <v>0</v>
      </c>
      <c r="H207" s="4">
        <v>3</v>
      </c>
      <c r="I207" s="9">
        <v>0.01</v>
      </c>
    </row>
    <row r="208" spans="1:9" ht="18.75">
      <c r="A208" s="1">
        <f t="shared" si="14"/>
        <v>205</v>
      </c>
      <c r="B208" s="43" t="s">
        <v>259</v>
      </c>
      <c r="C208" s="39" t="s">
        <v>9</v>
      </c>
      <c r="D208" s="37">
        <v>1</v>
      </c>
      <c r="E208" s="3">
        <f t="shared" si="13"/>
        <v>0.016853932584269662</v>
      </c>
      <c r="F208" s="28">
        <v>15</v>
      </c>
      <c r="G208" s="4">
        <v>0</v>
      </c>
      <c r="H208" s="4">
        <v>0</v>
      </c>
      <c r="I208" s="9">
        <v>0</v>
      </c>
    </row>
    <row r="209" spans="1:9" ht="18.75">
      <c r="A209" s="1">
        <f t="shared" si="14"/>
        <v>206</v>
      </c>
      <c r="B209" s="43" t="s">
        <v>276</v>
      </c>
      <c r="C209" s="39" t="s">
        <v>5</v>
      </c>
      <c r="D209" s="37">
        <v>0</v>
      </c>
      <c r="E209" s="3">
        <v>0</v>
      </c>
      <c r="F209" s="28">
        <v>0</v>
      </c>
      <c r="G209" s="4">
        <v>0</v>
      </c>
      <c r="H209" s="4">
        <v>2</v>
      </c>
      <c r="I209" s="9">
        <v>0.45</v>
      </c>
    </row>
    <row r="210" spans="1:9" ht="18.75">
      <c r="A210" s="1">
        <f t="shared" si="14"/>
        <v>207</v>
      </c>
      <c r="B210" s="43" t="s">
        <v>260</v>
      </c>
      <c r="C210" s="39" t="s">
        <v>7</v>
      </c>
      <c r="D210" s="37">
        <v>1</v>
      </c>
      <c r="E210" s="3">
        <f aca="true" t="shared" si="15" ref="E210:E223">F210/1000/0.89</f>
        <v>0.02247191011235955</v>
      </c>
      <c r="F210" s="28">
        <v>20</v>
      </c>
      <c r="G210" s="4">
        <v>0</v>
      </c>
      <c r="H210" s="4">
        <v>0</v>
      </c>
      <c r="I210" s="9">
        <v>0</v>
      </c>
    </row>
    <row r="211" spans="1:9" ht="18.75">
      <c r="A211" s="1">
        <f t="shared" si="14"/>
        <v>208</v>
      </c>
      <c r="B211" s="43" t="s">
        <v>261</v>
      </c>
      <c r="C211" s="39" t="s">
        <v>7</v>
      </c>
      <c r="D211" s="37">
        <v>2</v>
      </c>
      <c r="E211" s="3">
        <f t="shared" si="15"/>
        <v>0.011235955056179775</v>
      </c>
      <c r="F211" s="28">
        <v>10</v>
      </c>
      <c r="G211" s="4">
        <v>0</v>
      </c>
      <c r="H211" s="4">
        <v>0</v>
      </c>
      <c r="I211" s="9">
        <v>0</v>
      </c>
    </row>
    <row r="212" spans="1:9" ht="18.75">
      <c r="A212" s="1">
        <f t="shared" si="14"/>
        <v>209</v>
      </c>
      <c r="B212" s="43" t="s">
        <v>173</v>
      </c>
      <c r="C212" s="39" t="s">
        <v>7</v>
      </c>
      <c r="D212" s="37">
        <v>1</v>
      </c>
      <c r="E212" s="3">
        <f t="shared" si="15"/>
        <v>0.011235955056179775</v>
      </c>
      <c r="F212" s="28">
        <v>10</v>
      </c>
      <c r="G212" s="4">
        <v>0</v>
      </c>
      <c r="H212" s="4">
        <v>0</v>
      </c>
      <c r="I212" s="9">
        <v>0</v>
      </c>
    </row>
    <row r="213" spans="1:9" ht="18.75">
      <c r="A213" s="1">
        <f t="shared" si="14"/>
        <v>210</v>
      </c>
      <c r="B213" s="43" t="s">
        <v>170</v>
      </c>
      <c r="C213" s="39" t="s">
        <v>10</v>
      </c>
      <c r="D213" s="37">
        <v>1</v>
      </c>
      <c r="E213" s="3">
        <f t="shared" si="15"/>
        <v>0.011235955056179775</v>
      </c>
      <c r="F213" s="28">
        <v>10</v>
      </c>
      <c r="G213" s="4">
        <v>0</v>
      </c>
      <c r="H213" s="4">
        <v>0</v>
      </c>
      <c r="I213" s="9">
        <v>0</v>
      </c>
    </row>
    <row r="214" spans="1:9" ht="18.75">
      <c r="A214" s="1">
        <f t="shared" si="14"/>
        <v>211</v>
      </c>
      <c r="B214" s="43" t="s">
        <v>107</v>
      </c>
      <c r="C214" s="39" t="s">
        <v>10</v>
      </c>
      <c r="D214" s="37">
        <v>3</v>
      </c>
      <c r="E214" s="3">
        <f t="shared" si="15"/>
        <v>0.1303370786516854</v>
      </c>
      <c r="F214" s="28">
        <v>116</v>
      </c>
      <c r="G214" s="4">
        <v>0</v>
      </c>
      <c r="H214" s="4">
        <v>0</v>
      </c>
      <c r="I214" s="9">
        <v>0</v>
      </c>
    </row>
    <row r="215" spans="1:9" ht="18.75">
      <c r="A215" s="1">
        <f t="shared" si="14"/>
        <v>212</v>
      </c>
      <c r="B215" s="43" t="s">
        <v>135</v>
      </c>
      <c r="C215" s="39" t="s">
        <v>10</v>
      </c>
      <c r="D215" s="37">
        <v>3</v>
      </c>
      <c r="E215" s="3">
        <f t="shared" si="15"/>
        <v>0.02808988764044944</v>
      </c>
      <c r="F215" s="28">
        <v>25</v>
      </c>
      <c r="G215" s="4">
        <v>0</v>
      </c>
      <c r="H215" s="4">
        <v>1</v>
      </c>
      <c r="I215" s="9">
        <v>0.16999999999999998</v>
      </c>
    </row>
    <row r="216" spans="1:9" ht="18.75">
      <c r="A216" s="1">
        <f t="shared" si="14"/>
        <v>213</v>
      </c>
      <c r="B216" s="43" t="s">
        <v>154</v>
      </c>
      <c r="C216" s="40" t="s">
        <v>11</v>
      </c>
      <c r="D216" s="37">
        <v>4</v>
      </c>
      <c r="E216" s="3">
        <f t="shared" si="15"/>
        <v>0.05393258426966292</v>
      </c>
      <c r="F216" s="28">
        <v>48</v>
      </c>
      <c r="G216" s="4">
        <v>0</v>
      </c>
      <c r="H216" s="4">
        <v>1</v>
      </c>
      <c r="I216" s="9">
        <v>0.18</v>
      </c>
    </row>
    <row r="217" spans="1:9" ht="18.75">
      <c r="A217" s="1">
        <f t="shared" si="14"/>
        <v>214</v>
      </c>
      <c r="B217" s="43" t="s">
        <v>67</v>
      </c>
      <c r="C217" s="39" t="s">
        <v>7</v>
      </c>
      <c r="D217" s="37">
        <v>5</v>
      </c>
      <c r="E217" s="3">
        <f t="shared" si="15"/>
        <v>0.05056179775280899</v>
      </c>
      <c r="F217" s="28">
        <v>45</v>
      </c>
      <c r="G217" s="4">
        <v>0</v>
      </c>
      <c r="H217" s="4">
        <v>0</v>
      </c>
      <c r="I217" s="9">
        <v>0</v>
      </c>
    </row>
    <row r="218" spans="1:9" ht="18.75">
      <c r="A218" s="1">
        <f t="shared" si="14"/>
        <v>215</v>
      </c>
      <c r="B218" s="43" t="s">
        <v>75</v>
      </c>
      <c r="C218" s="39" t="s">
        <v>10</v>
      </c>
      <c r="D218" s="37">
        <v>14</v>
      </c>
      <c r="E218" s="3">
        <f t="shared" si="15"/>
        <v>1.2101123595505616</v>
      </c>
      <c r="F218" s="28">
        <v>1077</v>
      </c>
      <c r="G218" s="4">
        <v>0</v>
      </c>
      <c r="H218" s="4">
        <v>1</v>
      </c>
      <c r="I218" s="9">
        <v>0.2</v>
      </c>
    </row>
    <row r="219" spans="1:9" ht="18.75">
      <c r="A219" s="1">
        <f t="shared" si="14"/>
        <v>216</v>
      </c>
      <c r="B219" s="43" t="s">
        <v>166</v>
      </c>
      <c r="C219" s="39" t="s">
        <v>10</v>
      </c>
      <c r="D219" s="37">
        <v>1</v>
      </c>
      <c r="E219" s="3">
        <f t="shared" si="15"/>
        <v>0.24719101123595505</v>
      </c>
      <c r="F219" s="28">
        <v>220</v>
      </c>
      <c r="G219" s="4">
        <v>0</v>
      </c>
      <c r="H219" s="4">
        <v>0</v>
      </c>
      <c r="I219" s="9">
        <v>0</v>
      </c>
    </row>
    <row r="220" spans="1:9" ht="18.75">
      <c r="A220" s="1">
        <f t="shared" si="14"/>
        <v>217</v>
      </c>
      <c r="B220" s="43" t="s">
        <v>28</v>
      </c>
      <c r="C220" s="39" t="s">
        <v>177</v>
      </c>
      <c r="D220" s="37">
        <v>2</v>
      </c>
      <c r="E220" s="3">
        <f t="shared" si="15"/>
        <v>0.0006292134831460674</v>
      </c>
      <c r="F220" s="28">
        <v>0.56</v>
      </c>
      <c r="G220" s="4">
        <v>0</v>
      </c>
      <c r="H220" s="4">
        <v>1</v>
      </c>
      <c r="I220" s="9">
        <v>0.005</v>
      </c>
    </row>
    <row r="221" spans="1:9" ht="18.75">
      <c r="A221" s="1">
        <f t="shared" si="14"/>
        <v>218</v>
      </c>
      <c r="B221" s="43" t="s">
        <v>133</v>
      </c>
      <c r="C221" s="39" t="s">
        <v>10</v>
      </c>
      <c r="D221" s="37">
        <v>4</v>
      </c>
      <c r="E221" s="3">
        <f t="shared" si="15"/>
        <v>0.23730337078651684</v>
      </c>
      <c r="F221" s="28">
        <v>211.2</v>
      </c>
      <c r="G221" s="4">
        <v>0</v>
      </c>
      <c r="H221" s="4">
        <v>0</v>
      </c>
      <c r="I221" s="9">
        <v>0</v>
      </c>
    </row>
    <row r="222" spans="1:9" ht="18.75">
      <c r="A222" s="1">
        <f t="shared" si="14"/>
        <v>219</v>
      </c>
      <c r="B222" s="43" t="s">
        <v>23</v>
      </c>
      <c r="C222" s="39" t="s">
        <v>7</v>
      </c>
      <c r="D222" s="37">
        <v>3</v>
      </c>
      <c r="E222" s="3">
        <f t="shared" si="15"/>
        <v>0.02808988764044944</v>
      </c>
      <c r="F222" s="28">
        <v>25</v>
      </c>
      <c r="G222" s="4">
        <v>1</v>
      </c>
      <c r="H222" s="4">
        <v>0</v>
      </c>
      <c r="I222" s="9">
        <v>0</v>
      </c>
    </row>
    <row r="223" spans="1:9" ht="18.75">
      <c r="A223" s="1">
        <f t="shared" si="14"/>
        <v>220</v>
      </c>
      <c r="B223" s="43" t="s">
        <v>38</v>
      </c>
      <c r="C223" s="39" t="s">
        <v>7</v>
      </c>
      <c r="D223" s="37">
        <v>1</v>
      </c>
      <c r="E223" s="3">
        <f t="shared" si="15"/>
        <v>0.011235955056179775</v>
      </c>
      <c r="F223" s="28">
        <v>10</v>
      </c>
      <c r="G223" s="4">
        <v>0</v>
      </c>
      <c r="H223" s="4">
        <v>2</v>
      </c>
      <c r="I223" s="9">
        <v>0.012</v>
      </c>
    </row>
    <row r="224" spans="1:11" ht="68.25" customHeight="1">
      <c r="A224" s="126" t="s">
        <v>18</v>
      </c>
      <c r="B224" s="127"/>
      <c r="C224" s="128"/>
      <c r="D224" s="32">
        <f>SUM(D4:D223)</f>
        <v>996</v>
      </c>
      <c r="E224" s="17">
        <f>SUM(E4:E223)</f>
        <v>80.67093707865163</v>
      </c>
      <c r="F224" s="20">
        <f>SUM(F4:F223)</f>
        <v>71797.13399999999</v>
      </c>
      <c r="G224" s="20">
        <f>SUM(G4:G223)</f>
        <v>5</v>
      </c>
      <c r="H224" s="20">
        <f>SUM(H4:H223)</f>
        <v>228</v>
      </c>
      <c r="I224" s="17">
        <v>8.097315</v>
      </c>
      <c r="J224" s="85"/>
      <c r="K224" s="84"/>
    </row>
    <row r="225" ht="18.75">
      <c r="E225" s="30"/>
    </row>
  </sheetData>
  <sheetProtection/>
  <mergeCells count="8">
    <mergeCell ref="A224:C224"/>
    <mergeCell ref="A1:I1"/>
    <mergeCell ref="A2:A3"/>
    <mergeCell ref="B2:B3"/>
    <mergeCell ref="C2:C3"/>
    <mergeCell ref="D2:E2"/>
    <mergeCell ref="G2:G3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4"/>
  <sheetViews>
    <sheetView zoomScalePageLayoutView="0" workbookViewId="0" topLeftCell="C1">
      <selection activeCell="E16" sqref="E16"/>
    </sheetView>
  </sheetViews>
  <sheetFormatPr defaultColWidth="9.140625" defaultRowHeight="15"/>
  <cols>
    <col min="1" max="1" width="9.140625" style="49" customWidth="1"/>
    <col min="2" max="2" width="40.57421875" style="49" customWidth="1"/>
    <col min="3" max="3" width="25.57421875" style="49" customWidth="1"/>
    <col min="4" max="4" width="20.00390625" style="49" customWidth="1"/>
    <col min="5" max="5" width="23.8515625" style="49" customWidth="1"/>
    <col min="6" max="6" width="21.28125" style="49" hidden="1" customWidth="1"/>
    <col min="7" max="7" width="19.140625" style="49" customWidth="1"/>
    <col min="8" max="8" width="18.57421875" style="49" customWidth="1"/>
    <col min="9" max="9" width="18.421875" style="49" customWidth="1"/>
    <col min="10" max="16384" width="9.140625" style="49" customWidth="1"/>
  </cols>
  <sheetData>
    <row r="1" spans="1:9" ht="95.25" customHeight="1">
      <c r="A1" s="129" t="s">
        <v>278</v>
      </c>
      <c r="B1" s="129"/>
      <c r="C1" s="129"/>
      <c r="D1" s="129"/>
      <c r="E1" s="129"/>
      <c r="F1" s="129"/>
      <c r="G1" s="138"/>
      <c r="H1" s="139"/>
      <c r="I1" s="139"/>
    </row>
    <row r="2" spans="1:9" ht="74.25" customHeight="1">
      <c r="A2" s="140" t="s">
        <v>0</v>
      </c>
      <c r="B2" s="141" t="s">
        <v>2</v>
      </c>
      <c r="C2" s="140" t="s">
        <v>3</v>
      </c>
      <c r="D2" s="143" t="s">
        <v>13</v>
      </c>
      <c r="E2" s="143"/>
      <c r="F2" s="50"/>
      <c r="G2" s="140" t="s">
        <v>14</v>
      </c>
      <c r="H2" s="144" t="s">
        <v>15</v>
      </c>
      <c r="I2" s="140"/>
    </row>
    <row r="3" spans="1:9" ht="93.75">
      <c r="A3" s="140"/>
      <c r="B3" s="142"/>
      <c r="C3" s="140"/>
      <c r="D3" s="51" t="s">
        <v>1</v>
      </c>
      <c r="E3" s="52" t="s">
        <v>16</v>
      </c>
      <c r="F3" s="53"/>
      <c r="G3" s="140"/>
      <c r="H3" s="54" t="s">
        <v>22</v>
      </c>
      <c r="I3" s="51" t="s">
        <v>17</v>
      </c>
    </row>
    <row r="4" spans="1:9" ht="18.75">
      <c r="A4" s="45">
        <f>A3+1</f>
        <v>1</v>
      </c>
      <c r="B4" s="55" t="s">
        <v>175</v>
      </c>
      <c r="C4" s="45" t="s">
        <v>8</v>
      </c>
      <c r="D4" s="46">
        <v>3</v>
      </c>
      <c r="E4" s="47">
        <f aca="true" t="shared" si="0" ref="E4:E12">F4/1000/0.89</f>
        <v>0.023258426966292135</v>
      </c>
      <c r="F4" s="47">
        <v>20.7</v>
      </c>
      <c r="G4" s="5"/>
      <c r="H4" s="5"/>
      <c r="I4" s="48">
        <v>0</v>
      </c>
    </row>
    <row r="5" spans="1:9" ht="18.75">
      <c r="A5" s="45">
        <f>A4+1</f>
        <v>2</v>
      </c>
      <c r="B5" s="55" t="s">
        <v>45</v>
      </c>
      <c r="C5" s="45" t="s">
        <v>8</v>
      </c>
      <c r="D5" s="46">
        <v>7</v>
      </c>
      <c r="E5" s="47">
        <f t="shared" si="0"/>
        <v>0.07191011235955057</v>
      </c>
      <c r="F5" s="47">
        <v>64</v>
      </c>
      <c r="G5" s="5"/>
      <c r="H5" s="5">
        <v>2</v>
      </c>
      <c r="I5" s="48">
        <v>0.0255</v>
      </c>
    </row>
    <row r="6" spans="1:9" ht="18.75">
      <c r="A6" s="45">
        <f aca="true" t="shared" si="1" ref="A6:A66">A5+1</f>
        <v>3</v>
      </c>
      <c r="B6" s="56" t="s">
        <v>282</v>
      </c>
      <c r="C6" s="45" t="s">
        <v>7</v>
      </c>
      <c r="D6" s="46">
        <v>1</v>
      </c>
      <c r="E6" s="47">
        <f t="shared" si="0"/>
        <v>0.016853932584269662</v>
      </c>
      <c r="F6" s="47">
        <v>15</v>
      </c>
      <c r="G6" s="5" t="s">
        <v>4</v>
      </c>
      <c r="H6" s="5"/>
      <c r="I6" s="48">
        <v>0</v>
      </c>
    </row>
    <row r="7" spans="1:9" ht="18.75">
      <c r="A7" s="45">
        <f t="shared" si="1"/>
        <v>4</v>
      </c>
      <c r="B7" s="56" t="s">
        <v>46</v>
      </c>
      <c r="C7" s="45" t="s">
        <v>8</v>
      </c>
      <c r="D7" s="46">
        <v>6</v>
      </c>
      <c r="E7" s="47">
        <f t="shared" si="0"/>
        <v>0.0955056179775281</v>
      </c>
      <c r="F7" s="47">
        <v>85</v>
      </c>
      <c r="G7" s="5" t="s">
        <v>4</v>
      </c>
      <c r="H7" s="5"/>
      <c r="I7" s="48">
        <v>0</v>
      </c>
    </row>
    <row r="8" spans="1:9" ht="18.75">
      <c r="A8" s="45">
        <f t="shared" si="1"/>
        <v>5</v>
      </c>
      <c r="B8" s="56" t="s">
        <v>178</v>
      </c>
      <c r="C8" s="45" t="s">
        <v>7</v>
      </c>
      <c r="D8" s="46">
        <v>1</v>
      </c>
      <c r="E8" s="47">
        <f t="shared" si="0"/>
        <v>0.016853932584269662</v>
      </c>
      <c r="F8" s="47">
        <v>15</v>
      </c>
      <c r="G8" s="5" t="s">
        <v>4</v>
      </c>
      <c r="H8" s="5"/>
      <c r="I8" s="48">
        <v>0</v>
      </c>
    </row>
    <row r="9" spans="1:9" ht="18.75">
      <c r="A9" s="45">
        <f t="shared" si="1"/>
        <v>6</v>
      </c>
      <c r="B9" s="56" t="s">
        <v>178</v>
      </c>
      <c r="C9" s="45" t="s">
        <v>7</v>
      </c>
      <c r="D9" s="46">
        <v>1</v>
      </c>
      <c r="E9" s="47">
        <f t="shared" si="0"/>
        <v>0.011235955056179775</v>
      </c>
      <c r="F9" s="47">
        <v>10</v>
      </c>
      <c r="G9" s="5"/>
      <c r="H9" s="5"/>
      <c r="I9" s="48">
        <v>0</v>
      </c>
    </row>
    <row r="10" spans="1:9" ht="18.75">
      <c r="A10" s="45">
        <f t="shared" si="1"/>
        <v>7</v>
      </c>
      <c r="B10" s="56" t="s">
        <v>283</v>
      </c>
      <c r="C10" s="45" t="s">
        <v>8</v>
      </c>
      <c r="D10" s="46">
        <v>1</v>
      </c>
      <c r="E10" s="47">
        <f t="shared" si="0"/>
        <v>0.016853932584269662</v>
      </c>
      <c r="F10" s="47">
        <v>15</v>
      </c>
      <c r="G10" s="5"/>
      <c r="H10" s="5"/>
      <c r="I10" s="48">
        <v>0</v>
      </c>
    </row>
    <row r="11" spans="1:9" ht="18.75">
      <c r="A11" s="45">
        <f t="shared" si="1"/>
        <v>8</v>
      </c>
      <c r="B11" s="56" t="s">
        <v>323</v>
      </c>
      <c r="C11" s="45" t="s">
        <v>7</v>
      </c>
      <c r="D11" s="46">
        <v>1</v>
      </c>
      <c r="E11" s="47">
        <f t="shared" si="0"/>
        <v>0.011235955056179775</v>
      </c>
      <c r="F11" s="47">
        <v>10</v>
      </c>
      <c r="G11" s="5"/>
      <c r="H11" s="5"/>
      <c r="I11" s="48">
        <v>0</v>
      </c>
    </row>
    <row r="12" spans="1:9" ht="18.75">
      <c r="A12" s="45">
        <f t="shared" si="1"/>
        <v>9</v>
      </c>
      <c r="B12" s="56" t="s">
        <v>47</v>
      </c>
      <c r="C12" s="45" t="s">
        <v>5</v>
      </c>
      <c r="D12" s="46">
        <v>1</v>
      </c>
      <c r="E12" s="47">
        <f t="shared" si="0"/>
        <v>0.0449438202247191</v>
      </c>
      <c r="F12" s="47">
        <v>40</v>
      </c>
      <c r="G12" s="5"/>
      <c r="H12" s="5"/>
      <c r="I12" s="48">
        <v>0</v>
      </c>
    </row>
    <row r="13" spans="1:9" ht="18.75">
      <c r="A13" s="45">
        <f t="shared" si="1"/>
        <v>10</v>
      </c>
      <c r="B13" s="55" t="s">
        <v>327</v>
      </c>
      <c r="C13" s="45" t="s">
        <v>19</v>
      </c>
      <c r="D13" s="45"/>
      <c r="E13" s="45"/>
      <c r="F13" s="45"/>
      <c r="G13" s="45"/>
      <c r="H13" s="45">
        <v>1</v>
      </c>
      <c r="I13" s="45">
        <v>0.0085</v>
      </c>
    </row>
    <row r="14" spans="1:9" ht="18.75">
      <c r="A14" s="45">
        <f t="shared" si="1"/>
        <v>11</v>
      </c>
      <c r="B14" s="56" t="s">
        <v>284</v>
      </c>
      <c r="C14" s="45" t="s">
        <v>177</v>
      </c>
      <c r="D14" s="46">
        <v>1</v>
      </c>
      <c r="E14" s="47">
        <f aca="true" t="shared" si="2" ref="E14:E23">F14/1000/0.89</f>
        <v>0.0044943820224719105</v>
      </c>
      <c r="F14" s="47">
        <v>4</v>
      </c>
      <c r="G14" s="5"/>
      <c r="H14" s="5"/>
      <c r="I14" s="48">
        <v>0</v>
      </c>
    </row>
    <row r="15" spans="1:9" ht="18.75">
      <c r="A15" s="45">
        <f t="shared" si="1"/>
        <v>12</v>
      </c>
      <c r="B15" s="56" t="s">
        <v>48</v>
      </c>
      <c r="C15" s="45" t="s">
        <v>6</v>
      </c>
      <c r="D15" s="46">
        <v>5</v>
      </c>
      <c r="E15" s="47">
        <f t="shared" si="2"/>
        <v>0.06741573033707865</v>
      </c>
      <c r="F15" s="47">
        <v>60</v>
      </c>
      <c r="G15" s="5"/>
      <c r="H15" s="5">
        <v>2</v>
      </c>
      <c r="I15" s="48">
        <v>0.46325</v>
      </c>
    </row>
    <row r="16" spans="1:9" ht="18.75">
      <c r="A16" s="45">
        <f t="shared" si="1"/>
        <v>13</v>
      </c>
      <c r="B16" s="56" t="s">
        <v>180</v>
      </c>
      <c r="C16" s="45" t="s">
        <v>6</v>
      </c>
      <c r="D16" s="46">
        <v>5</v>
      </c>
      <c r="E16" s="47">
        <f t="shared" si="2"/>
        <v>0.0056179775280898875</v>
      </c>
      <c r="F16" s="47">
        <v>5</v>
      </c>
      <c r="G16" s="5"/>
      <c r="H16" s="5"/>
      <c r="I16" s="48">
        <v>0</v>
      </c>
    </row>
    <row r="17" spans="1:9" ht="18.75">
      <c r="A17" s="45">
        <f t="shared" si="1"/>
        <v>14</v>
      </c>
      <c r="B17" s="56" t="s">
        <v>285</v>
      </c>
      <c r="C17" s="45" t="s">
        <v>280</v>
      </c>
      <c r="D17" s="46">
        <v>1</v>
      </c>
      <c r="E17" s="47">
        <f t="shared" si="2"/>
        <v>0.016853932584269662</v>
      </c>
      <c r="F17" s="47">
        <v>15</v>
      </c>
      <c r="G17" s="5"/>
      <c r="H17" s="5"/>
      <c r="I17" s="48">
        <v>0</v>
      </c>
    </row>
    <row r="18" spans="1:9" ht="18.75">
      <c r="A18" s="45">
        <f t="shared" si="1"/>
        <v>15</v>
      </c>
      <c r="B18" s="56" t="s">
        <v>49</v>
      </c>
      <c r="C18" s="45" t="s">
        <v>7</v>
      </c>
      <c r="D18" s="46">
        <v>10</v>
      </c>
      <c r="E18" s="47">
        <f t="shared" si="2"/>
        <v>0.15730337078651688</v>
      </c>
      <c r="F18" s="47">
        <v>140</v>
      </c>
      <c r="G18" s="5"/>
      <c r="H18" s="5"/>
      <c r="I18" s="48">
        <v>0</v>
      </c>
    </row>
    <row r="19" spans="1:9" ht="18.75">
      <c r="A19" s="45">
        <f t="shared" si="1"/>
        <v>16</v>
      </c>
      <c r="B19" s="56" t="s">
        <v>182</v>
      </c>
      <c r="C19" s="45" t="s">
        <v>7</v>
      </c>
      <c r="D19" s="46">
        <v>2</v>
      </c>
      <c r="E19" s="47">
        <f t="shared" si="2"/>
        <v>2.151685393258427</v>
      </c>
      <c r="F19" s="47">
        <v>1915</v>
      </c>
      <c r="G19" s="5"/>
      <c r="H19" s="5">
        <v>3</v>
      </c>
      <c r="I19" s="48">
        <v>0.0204</v>
      </c>
    </row>
    <row r="20" spans="1:9" ht="18.75">
      <c r="A20" s="45">
        <f t="shared" si="1"/>
        <v>17</v>
      </c>
      <c r="B20" s="56" t="s">
        <v>183</v>
      </c>
      <c r="C20" s="45" t="s">
        <v>6</v>
      </c>
      <c r="D20" s="46">
        <v>14</v>
      </c>
      <c r="E20" s="47">
        <f t="shared" si="2"/>
        <v>0.1196629213483146</v>
      </c>
      <c r="F20" s="47">
        <v>106.5</v>
      </c>
      <c r="G20" s="5"/>
      <c r="H20" s="5">
        <v>1</v>
      </c>
      <c r="I20" s="48">
        <v>0.051</v>
      </c>
    </row>
    <row r="21" spans="1:9" ht="18.75">
      <c r="A21" s="45">
        <f t="shared" si="1"/>
        <v>18</v>
      </c>
      <c r="B21" s="56" t="s">
        <v>286</v>
      </c>
      <c r="C21" s="45" t="s">
        <v>7</v>
      </c>
      <c r="D21" s="46">
        <v>1</v>
      </c>
      <c r="E21" s="47">
        <f t="shared" si="2"/>
        <v>0.007865168539325843</v>
      </c>
      <c r="F21" s="47">
        <v>7</v>
      </c>
      <c r="G21" s="5"/>
      <c r="H21" s="5"/>
      <c r="I21" s="48">
        <v>0</v>
      </c>
    </row>
    <row r="22" spans="1:9" ht="18.75">
      <c r="A22" s="45">
        <f t="shared" si="1"/>
        <v>19</v>
      </c>
      <c r="B22" s="56" t="s">
        <v>184</v>
      </c>
      <c r="C22" s="45" t="s">
        <v>8</v>
      </c>
      <c r="D22" s="46">
        <v>2</v>
      </c>
      <c r="E22" s="47">
        <f t="shared" si="2"/>
        <v>0.02808988764044944</v>
      </c>
      <c r="F22" s="47">
        <v>25</v>
      </c>
      <c r="G22" s="5"/>
      <c r="H22" s="5"/>
      <c r="I22" s="48">
        <v>0</v>
      </c>
    </row>
    <row r="23" spans="1:9" ht="18.75">
      <c r="A23" s="45">
        <f t="shared" si="1"/>
        <v>20</v>
      </c>
      <c r="B23" s="56" t="s">
        <v>50</v>
      </c>
      <c r="C23" s="45" t="s">
        <v>7</v>
      </c>
      <c r="D23" s="46">
        <v>4</v>
      </c>
      <c r="E23" s="47">
        <f t="shared" si="2"/>
        <v>0.05617977528089888</v>
      </c>
      <c r="F23" s="47">
        <v>50</v>
      </c>
      <c r="G23" s="5"/>
      <c r="H23" s="5">
        <v>3</v>
      </c>
      <c r="I23" s="48">
        <v>0.03825</v>
      </c>
    </row>
    <row r="24" spans="1:9" ht="18.75">
      <c r="A24" s="45">
        <f t="shared" si="1"/>
        <v>21</v>
      </c>
      <c r="B24" s="55" t="s">
        <v>328</v>
      </c>
      <c r="C24" s="45" t="s">
        <v>7</v>
      </c>
      <c r="D24" s="45"/>
      <c r="E24" s="45"/>
      <c r="F24" s="45"/>
      <c r="G24" s="45"/>
      <c r="H24" s="45">
        <v>1</v>
      </c>
      <c r="I24" s="45">
        <v>0.07225000000000001</v>
      </c>
    </row>
    <row r="25" spans="1:9" ht="18.75">
      <c r="A25" s="45">
        <f t="shared" si="1"/>
        <v>22</v>
      </c>
      <c r="B25" s="56" t="s">
        <v>185</v>
      </c>
      <c r="C25" s="45" t="s">
        <v>7</v>
      </c>
      <c r="D25" s="46">
        <v>2</v>
      </c>
      <c r="E25" s="47">
        <f aca="true" t="shared" si="3" ref="E25:E30">F25/1000/0.89</f>
        <v>0.03258426966292135</v>
      </c>
      <c r="F25" s="47">
        <v>29</v>
      </c>
      <c r="G25" s="5"/>
      <c r="H25" s="5">
        <v>2</v>
      </c>
      <c r="I25" s="48">
        <v>0.085</v>
      </c>
    </row>
    <row r="26" spans="1:9" ht="18.75">
      <c r="A26" s="45">
        <f t="shared" si="1"/>
        <v>23</v>
      </c>
      <c r="B26" s="56" t="s">
        <v>51</v>
      </c>
      <c r="C26" s="45" t="s">
        <v>9</v>
      </c>
      <c r="D26" s="46">
        <v>4</v>
      </c>
      <c r="E26" s="47">
        <f t="shared" si="3"/>
        <v>1.196629213483146</v>
      </c>
      <c r="F26" s="47">
        <v>1065</v>
      </c>
      <c r="G26" s="5"/>
      <c r="H26" s="45">
        <v>4</v>
      </c>
      <c r="I26" s="45">
        <v>0.039099999999999996</v>
      </c>
    </row>
    <row r="27" spans="1:9" ht="18.75">
      <c r="A27" s="45">
        <f t="shared" si="1"/>
        <v>24</v>
      </c>
      <c r="B27" s="56" t="s">
        <v>51</v>
      </c>
      <c r="C27" s="45" t="s">
        <v>7</v>
      </c>
      <c r="D27" s="46">
        <v>1</v>
      </c>
      <c r="E27" s="47">
        <f t="shared" si="3"/>
        <v>0.008314606741573034</v>
      </c>
      <c r="F27" s="47">
        <v>7.4</v>
      </c>
      <c r="G27" s="5"/>
      <c r="H27" s="45">
        <v>2</v>
      </c>
      <c r="I27" s="45">
        <v>0.05695</v>
      </c>
    </row>
    <row r="28" spans="1:9" ht="18.75">
      <c r="A28" s="45">
        <f t="shared" si="1"/>
        <v>25</v>
      </c>
      <c r="B28" s="56" t="s">
        <v>287</v>
      </c>
      <c r="C28" s="45" t="s">
        <v>7</v>
      </c>
      <c r="D28" s="46">
        <v>6</v>
      </c>
      <c r="E28" s="47">
        <f t="shared" si="3"/>
        <v>0.0797752808988764</v>
      </c>
      <c r="F28" s="47">
        <v>71</v>
      </c>
      <c r="G28" s="5">
        <v>1</v>
      </c>
      <c r="H28" s="5"/>
      <c r="I28" s="48">
        <v>0</v>
      </c>
    </row>
    <row r="29" spans="1:9" ht="18.75">
      <c r="A29" s="45">
        <f t="shared" si="1"/>
        <v>26</v>
      </c>
      <c r="B29" s="56" t="s">
        <v>130</v>
      </c>
      <c r="C29" s="45" t="s">
        <v>8</v>
      </c>
      <c r="D29" s="46">
        <v>6</v>
      </c>
      <c r="E29" s="47">
        <f t="shared" si="3"/>
        <v>0.0955056179775281</v>
      </c>
      <c r="F29" s="47">
        <v>85</v>
      </c>
      <c r="G29" s="5"/>
      <c r="H29" s="5">
        <v>1</v>
      </c>
      <c r="I29" s="48">
        <v>0.0051</v>
      </c>
    </row>
    <row r="30" spans="1:9" ht="18.75">
      <c r="A30" s="45">
        <f t="shared" si="1"/>
        <v>27</v>
      </c>
      <c r="B30" s="56" t="s">
        <v>288</v>
      </c>
      <c r="C30" s="45" t="s">
        <v>7</v>
      </c>
      <c r="D30" s="46">
        <v>5</v>
      </c>
      <c r="E30" s="47">
        <f t="shared" si="3"/>
        <v>0.017696629213483146</v>
      </c>
      <c r="F30" s="47">
        <v>15.75</v>
      </c>
      <c r="G30" s="5"/>
      <c r="H30" s="5"/>
      <c r="I30" s="48">
        <v>0</v>
      </c>
    </row>
    <row r="31" spans="1:9" ht="18.75">
      <c r="A31" s="45">
        <f t="shared" si="1"/>
        <v>28</v>
      </c>
      <c r="B31" s="55" t="s">
        <v>329</v>
      </c>
      <c r="C31" s="45" t="s">
        <v>6</v>
      </c>
      <c r="D31" s="45"/>
      <c r="E31" s="45"/>
      <c r="F31" s="45"/>
      <c r="G31" s="45"/>
      <c r="H31" s="45">
        <v>1</v>
      </c>
      <c r="I31" s="45">
        <v>0.01275</v>
      </c>
    </row>
    <row r="32" spans="1:9" ht="18.75">
      <c r="A32" s="45">
        <f t="shared" si="1"/>
        <v>29</v>
      </c>
      <c r="B32" s="56" t="s">
        <v>187</v>
      </c>
      <c r="C32" s="45" t="s">
        <v>7</v>
      </c>
      <c r="D32" s="46">
        <v>4</v>
      </c>
      <c r="E32" s="47">
        <f aca="true" t="shared" si="4" ref="E32:E37">F32/1000/0.89</f>
        <v>0.04831460674157303</v>
      </c>
      <c r="F32" s="47">
        <v>43</v>
      </c>
      <c r="G32" s="5"/>
      <c r="H32" s="5">
        <v>1</v>
      </c>
      <c r="I32" s="48">
        <v>0.17</v>
      </c>
    </row>
    <row r="33" spans="1:9" ht="18.75">
      <c r="A33" s="45">
        <f t="shared" si="1"/>
        <v>30</v>
      </c>
      <c r="B33" s="56" t="s">
        <v>54</v>
      </c>
      <c r="C33" s="45" t="s">
        <v>7</v>
      </c>
      <c r="D33" s="46">
        <v>1</v>
      </c>
      <c r="E33" s="47">
        <f t="shared" si="4"/>
        <v>0.016853932584269662</v>
      </c>
      <c r="F33" s="47">
        <v>15</v>
      </c>
      <c r="G33" s="5"/>
      <c r="H33" s="5"/>
      <c r="I33" s="48">
        <v>0</v>
      </c>
    </row>
    <row r="34" spans="1:9" ht="18.75">
      <c r="A34" s="45">
        <f t="shared" si="1"/>
        <v>31</v>
      </c>
      <c r="B34" s="56" t="s">
        <v>289</v>
      </c>
      <c r="C34" s="45" t="s">
        <v>7</v>
      </c>
      <c r="D34" s="46">
        <v>2</v>
      </c>
      <c r="E34" s="47">
        <f t="shared" si="4"/>
        <v>0.29213483146067415</v>
      </c>
      <c r="F34" s="47">
        <v>260</v>
      </c>
      <c r="G34" s="5"/>
      <c r="H34" s="5"/>
      <c r="I34" s="48">
        <v>0</v>
      </c>
    </row>
    <row r="35" spans="1:9" ht="18.75">
      <c r="A35" s="45">
        <f t="shared" si="1"/>
        <v>32</v>
      </c>
      <c r="B35" s="56" t="s">
        <v>290</v>
      </c>
      <c r="C35" s="45" t="s">
        <v>7</v>
      </c>
      <c r="D35" s="46">
        <v>1</v>
      </c>
      <c r="E35" s="47">
        <f t="shared" si="4"/>
        <v>0.02247191011235955</v>
      </c>
      <c r="F35" s="47">
        <v>20</v>
      </c>
      <c r="G35" s="5"/>
      <c r="H35" s="5"/>
      <c r="I35" s="48">
        <v>0</v>
      </c>
    </row>
    <row r="36" spans="1:9" ht="18.75">
      <c r="A36" s="45">
        <f t="shared" si="1"/>
        <v>33</v>
      </c>
      <c r="B36" s="56" t="s">
        <v>55</v>
      </c>
      <c r="C36" s="45" t="s">
        <v>6</v>
      </c>
      <c r="D36" s="46">
        <v>11</v>
      </c>
      <c r="E36" s="47">
        <f t="shared" si="4"/>
        <v>3.798876404494382</v>
      </c>
      <c r="F36" s="47">
        <v>3381</v>
      </c>
      <c r="G36" s="5">
        <v>1</v>
      </c>
      <c r="H36" s="5">
        <v>15</v>
      </c>
      <c r="I36" s="48">
        <v>1.7660365</v>
      </c>
    </row>
    <row r="37" spans="1:9" ht="18.75">
      <c r="A37" s="45">
        <f t="shared" si="1"/>
        <v>34</v>
      </c>
      <c r="B37" s="56" t="s">
        <v>56</v>
      </c>
      <c r="C37" s="45" t="s">
        <v>6</v>
      </c>
      <c r="D37" s="46">
        <v>4</v>
      </c>
      <c r="E37" s="47">
        <f t="shared" si="4"/>
        <v>0.9269662921348314</v>
      </c>
      <c r="F37" s="47">
        <v>825</v>
      </c>
      <c r="G37" s="5"/>
      <c r="H37" s="5">
        <v>3</v>
      </c>
      <c r="I37" s="48">
        <v>1.3052089999999998</v>
      </c>
    </row>
    <row r="38" spans="1:9" ht="18.75">
      <c r="A38" s="45">
        <f t="shared" si="1"/>
        <v>35</v>
      </c>
      <c r="B38" s="55" t="s">
        <v>330</v>
      </c>
      <c r="C38" s="45" t="s">
        <v>7</v>
      </c>
      <c r="D38" s="45"/>
      <c r="E38" s="45"/>
      <c r="F38" s="45"/>
      <c r="G38" s="45"/>
      <c r="H38" s="45">
        <v>1</v>
      </c>
      <c r="I38" s="45">
        <v>0.085</v>
      </c>
    </row>
    <row r="39" spans="1:9" ht="18.75">
      <c r="A39" s="45">
        <f t="shared" si="1"/>
        <v>36</v>
      </c>
      <c r="B39" s="56" t="s">
        <v>189</v>
      </c>
      <c r="C39" s="45" t="s">
        <v>7</v>
      </c>
      <c r="D39" s="46">
        <v>4</v>
      </c>
      <c r="E39" s="47">
        <f aca="true" t="shared" si="5" ref="E39:E45">F39/1000/0.89</f>
        <v>0.020224719101123594</v>
      </c>
      <c r="F39" s="47">
        <v>18</v>
      </c>
      <c r="G39" s="5"/>
      <c r="H39" s="5"/>
      <c r="I39" s="48">
        <v>0</v>
      </c>
    </row>
    <row r="40" spans="1:9" ht="18.75">
      <c r="A40" s="45">
        <f t="shared" si="1"/>
        <v>37</v>
      </c>
      <c r="B40" s="56" t="s">
        <v>57</v>
      </c>
      <c r="C40" s="45" t="s">
        <v>6</v>
      </c>
      <c r="D40" s="46">
        <v>4</v>
      </c>
      <c r="E40" s="47">
        <f t="shared" si="5"/>
        <v>0.043820224719101124</v>
      </c>
      <c r="F40" s="47">
        <v>39</v>
      </c>
      <c r="G40" s="5"/>
      <c r="H40" s="5"/>
      <c r="I40" s="48">
        <v>0</v>
      </c>
    </row>
    <row r="41" spans="1:9" ht="18.75">
      <c r="A41" s="45">
        <f t="shared" si="1"/>
        <v>38</v>
      </c>
      <c r="B41" s="56" t="s">
        <v>58</v>
      </c>
      <c r="C41" s="45" t="s">
        <v>10</v>
      </c>
      <c r="D41" s="46">
        <v>1</v>
      </c>
      <c r="E41" s="47">
        <f t="shared" si="5"/>
        <v>0.007865168539325843</v>
      </c>
      <c r="F41" s="47">
        <v>7</v>
      </c>
      <c r="G41" s="5"/>
      <c r="H41" s="5"/>
      <c r="I41" s="48">
        <v>0</v>
      </c>
    </row>
    <row r="42" spans="1:9" ht="18.75">
      <c r="A42" s="45">
        <f t="shared" si="1"/>
        <v>39</v>
      </c>
      <c r="B42" s="56" t="s">
        <v>60</v>
      </c>
      <c r="C42" s="45" t="s">
        <v>8</v>
      </c>
      <c r="D42" s="46">
        <v>12</v>
      </c>
      <c r="E42" s="47">
        <f t="shared" si="5"/>
        <v>0.12162921348314606</v>
      </c>
      <c r="F42" s="47">
        <v>108.25</v>
      </c>
      <c r="G42" s="5"/>
      <c r="H42" s="5">
        <v>11</v>
      </c>
      <c r="I42" s="48">
        <v>1.1504665</v>
      </c>
    </row>
    <row r="43" spans="1:9" ht="18.75">
      <c r="A43" s="45">
        <f t="shared" si="1"/>
        <v>40</v>
      </c>
      <c r="B43" s="56" t="s">
        <v>60</v>
      </c>
      <c r="C43" s="45" t="s">
        <v>6</v>
      </c>
      <c r="D43" s="46">
        <v>5</v>
      </c>
      <c r="E43" s="47">
        <f t="shared" si="5"/>
        <v>5.972134831460674</v>
      </c>
      <c r="F43" s="47">
        <v>5315.2</v>
      </c>
      <c r="G43" s="5">
        <v>1</v>
      </c>
      <c r="H43" s="5"/>
      <c r="I43" s="48">
        <v>0</v>
      </c>
    </row>
    <row r="44" spans="1:9" ht="18.75">
      <c r="A44" s="45">
        <f t="shared" si="1"/>
        <v>41</v>
      </c>
      <c r="B44" s="56" t="s">
        <v>61</v>
      </c>
      <c r="C44" s="45" t="s">
        <v>7</v>
      </c>
      <c r="D44" s="46">
        <v>10</v>
      </c>
      <c r="E44" s="47">
        <f t="shared" si="5"/>
        <v>0.1932584269662921</v>
      </c>
      <c r="F44" s="47">
        <v>172</v>
      </c>
      <c r="G44" s="5"/>
      <c r="H44" s="5">
        <v>6</v>
      </c>
      <c r="I44" s="48">
        <v>0.06119999999999999</v>
      </c>
    </row>
    <row r="45" spans="1:9" ht="18.75">
      <c r="A45" s="45">
        <f t="shared" si="1"/>
        <v>42</v>
      </c>
      <c r="B45" s="56" t="s">
        <v>191</v>
      </c>
      <c r="C45" s="45" t="s">
        <v>7</v>
      </c>
      <c r="D45" s="46">
        <v>1</v>
      </c>
      <c r="E45" s="47">
        <f t="shared" si="5"/>
        <v>0.0056179775280898875</v>
      </c>
      <c r="F45" s="47">
        <v>5</v>
      </c>
      <c r="G45" s="5"/>
      <c r="H45" s="5"/>
      <c r="I45" s="48">
        <v>0</v>
      </c>
    </row>
    <row r="46" spans="1:9" ht="18.75">
      <c r="A46" s="45">
        <f t="shared" si="1"/>
        <v>43</v>
      </c>
      <c r="B46" s="56" t="s">
        <v>62</v>
      </c>
      <c r="C46" s="45" t="s">
        <v>6</v>
      </c>
      <c r="D46" s="46">
        <v>18</v>
      </c>
      <c r="E46" s="47">
        <v>1.398</v>
      </c>
      <c r="F46" s="47">
        <v>184</v>
      </c>
      <c r="G46" s="5"/>
      <c r="H46" s="5">
        <v>17</v>
      </c>
      <c r="I46" s="48">
        <v>0.446335</v>
      </c>
    </row>
    <row r="47" spans="1:9" ht="18.75">
      <c r="A47" s="45">
        <f t="shared" si="1"/>
        <v>44</v>
      </c>
      <c r="B47" s="56" t="s">
        <v>324</v>
      </c>
      <c r="C47" s="45" t="s">
        <v>8</v>
      </c>
      <c r="D47" s="46">
        <v>2</v>
      </c>
      <c r="E47" s="47">
        <f aca="true" t="shared" si="6" ref="E47:E70">F47/1000/0.89</f>
        <v>0.2808988764044944</v>
      </c>
      <c r="F47" s="47">
        <v>250</v>
      </c>
      <c r="G47" s="5" t="s">
        <v>4</v>
      </c>
      <c r="H47" s="45">
        <v>3</v>
      </c>
      <c r="I47" s="45">
        <v>2.3825499999999997</v>
      </c>
    </row>
    <row r="48" spans="1:9" ht="18.75">
      <c r="A48" s="45">
        <f t="shared" si="1"/>
        <v>45</v>
      </c>
      <c r="B48" s="56" t="s">
        <v>63</v>
      </c>
      <c r="C48" s="45" t="s">
        <v>5</v>
      </c>
      <c r="D48" s="46">
        <v>7</v>
      </c>
      <c r="E48" s="47">
        <f t="shared" si="6"/>
        <v>0.1853932584269663</v>
      </c>
      <c r="F48" s="47">
        <v>165</v>
      </c>
      <c r="G48" s="5"/>
      <c r="H48" s="5">
        <v>11</v>
      </c>
      <c r="I48" s="48">
        <v>0.14450000000000002</v>
      </c>
    </row>
    <row r="49" spans="1:9" ht="18.75">
      <c r="A49" s="45">
        <f t="shared" si="1"/>
        <v>46</v>
      </c>
      <c r="B49" s="56" t="s">
        <v>64</v>
      </c>
      <c r="C49" s="45" t="s">
        <v>7</v>
      </c>
      <c r="D49" s="46">
        <v>137</v>
      </c>
      <c r="E49" s="47">
        <f t="shared" si="6"/>
        <v>1.691011235955056</v>
      </c>
      <c r="F49" s="47">
        <v>1505</v>
      </c>
      <c r="G49" s="5"/>
      <c r="H49" s="5">
        <v>20</v>
      </c>
      <c r="I49" s="48">
        <v>0.24649999999999997</v>
      </c>
    </row>
    <row r="50" spans="1:9" ht="18.75">
      <c r="A50" s="45">
        <f t="shared" si="1"/>
        <v>47</v>
      </c>
      <c r="B50" s="56" t="s">
        <v>291</v>
      </c>
      <c r="C50" s="45" t="s">
        <v>7</v>
      </c>
      <c r="D50" s="46">
        <v>1</v>
      </c>
      <c r="E50" s="47">
        <f t="shared" si="6"/>
        <v>0.011235955056179775</v>
      </c>
      <c r="F50" s="47">
        <v>10</v>
      </c>
      <c r="G50" s="5"/>
      <c r="H50" s="5"/>
      <c r="I50" s="48">
        <v>0</v>
      </c>
    </row>
    <row r="51" spans="1:9" ht="18.75">
      <c r="A51" s="45">
        <f t="shared" si="1"/>
        <v>48</v>
      </c>
      <c r="B51" s="56" t="s">
        <v>292</v>
      </c>
      <c r="C51" s="45" t="s">
        <v>7</v>
      </c>
      <c r="D51" s="46">
        <v>4</v>
      </c>
      <c r="E51" s="47">
        <f t="shared" si="6"/>
        <v>0.014606741573033707</v>
      </c>
      <c r="F51" s="47">
        <v>13</v>
      </c>
      <c r="G51" s="5"/>
      <c r="H51" s="5"/>
      <c r="I51" s="48">
        <v>0</v>
      </c>
    </row>
    <row r="52" spans="1:9" ht="18.75">
      <c r="A52" s="45">
        <f t="shared" si="1"/>
        <v>49</v>
      </c>
      <c r="B52" s="56" t="s">
        <v>194</v>
      </c>
      <c r="C52" s="45" t="s">
        <v>7</v>
      </c>
      <c r="D52" s="46">
        <v>1</v>
      </c>
      <c r="E52" s="47">
        <f t="shared" si="6"/>
        <v>0.016853932584269662</v>
      </c>
      <c r="F52" s="47">
        <v>15</v>
      </c>
      <c r="G52" s="5"/>
      <c r="H52" s="5"/>
      <c r="I52" s="48">
        <v>0</v>
      </c>
    </row>
    <row r="53" spans="1:9" ht="18.75">
      <c r="A53" s="45">
        <f t="shared" si="1"/>
        <v>50</v>
      </c>
      <c r="B53" s="56" t="s">
        <v>65</v>
      </c>
      <c r="C53" s="45" t="s">
        <v>8</v>
      </c>
      <c r="D53" s="46">
        <v>2</v>
      </c>
      <c r="E53" s="47">
        <f t="shared" si="6"/>
        <v>1.1573033707865168</v>
      </c>
      <c r="F53" s="47">
        <v>1030</v>
      </c>
      <c r="G53" s="5"/>
      <c r="H53" s="5">
        <v>30</v>
      </c>
      <c r="I53" s="48">
        <v>0.36635</v>
      </c>
    </row>
    <row r="54" spans="1:9" ht="18.75">
      <c r="A54" s="45">
        <f t="shared" si="1"/>
        <v>51</v>
      </c>
      <c r="B54" s="56" t="s">
        <v>293</v>
      </c>
      <c r="C54" s="45" t="s">
        <v>7</v>
      </c>
      <c r="D54" s="46">
        <v>1</v>
      </c>
      <c r="E54" s="47">
        <f t="shared" si="6"/>
        <v>0.016853932584269662</v>
      </c>
      <c r="F54" s="47">
        <v>15</v>
      </c>
      <c r="G54" s="5"/>
      <c r="H54" s="5">
        <v>35</v>
      </c>
      <c r="I54" s="48">
        <v>0.7012499999999999</v>
      </c>
    </row>
    <row r="55" spans="1:9" ht="18.75">
      <c r="A55" s="45">
        <f t="shared" si="1"/>
        <v>52</v>
      </c>
      <c r="B55" s="56" t="s">
        <v>195</v>
      </c>
      <c r="C55" s="45" t="s">
        <v>8</v>
      </c>
      <c r="D55" s="46">
        <v>3</v>
      </c>
      <c r="E55" s="47">
        <f t="shared" si="6"/>
        <v>0.03932584269662922</v>
      </c>
      <c r="F55" s="47">
        <v>35</v>
      </c>
      <c r="G55" s="5"/>
      <c r="H55" s="5"/>
      <c r="I55" s="48">
        <v>0</v>
      </c>
    </row>
    <row r="56" spans="1:9" ht="18.75">
      <c r="A56" s="45">
        <f t="shared" si="1"/>
        <v>53</v>
      </c>
      <c r="B56" s="56" t="s">
        <v>294</v>
      </c>
      <c r="C56" s="45" t="s">
        <v>6</v>
      </c>
      <c r="D56" s="46">
        <v>1</v>
      </c>
      <c r="E56" s="47">
        <f t="shared" si="6"/>
        <v>0.011235955056179775</v>
      </c>
      <c r="F56" s="47">
        <v>10</v>
      </c>
      <c r="G56" s="5"/>
      <c r="H56" s="5"/>
      <c r="I56" s="48">
        <v>0</v>
      </c>
    </row>
    <row r="57" spans="1:9" ht="18.75">
      <c r="A57" s="45">
        <f t="shared" si="1"/>
        <v>54</v>
      </c>
      <c r="B57" s="56" t="s">
        <v>66</v>
      </c>
      <c r="C57" s="45" t="s">
        <v>8</v>
      </c>
      <c r="D57" s="46">
        <v>8</v>
      </c>
      <c r="E57" s="47">
        <f t="shared" si="6"/>
        <v>0.6021629213483146</v>
      </c>
      <c r="F57" s="47">
        <v>535.925</v>
      </c>
      <c r="G57" s="5"/>
      <c r="H57" s="5">
        <v>1</v>
      </c>
      <c r="I57" s="48">
        <v>0.06375</v>
      </c>
    </row>
    <row r="58" spans="1:9" ht="18.75">
      <c r="A58" s="45">
        <f t="shared" si="1"/>
        <v>55</v>
      </c>
      <c r="B58" s="56" t="s">
        <v>23</v>
      </c>
      <c r="C58" s="45" t="s">
        <v>10</v>
      </c>
      <c r="D58" s="46">
        <v>2</v>
      </c>
      <c r="E58" s="47">
        <f t="shared" si="6"/>
        <v>0.033707865168539325</v>
      </c>
      <c r="F58" s="47">
        <v>30</v>
      </c>
      <c r="G58" s="5"/>
      <c r="H58" s="5">
        <v>3</v>
      </c>
      <c r="I58" s="48">
        <v>0.029750000000000002</v>
      </c>
    </row>
    <row r="59" spans="1:9" ht="18.75">
      <c r="A59" s="45">
        <f t="shared" si="1"/>
        <v>56</v>
      </c>
      <c r="B59" s="56" t="s">
        <v>26</v>
      </c>
      <c r="C59" s="45" t="s">
        <v>6</v>
      </c>
      <c r="D59" s="46">
        <v>3</v>
      </c>
      <c r="E59" s="47">
        <f t="shared" si="6"/>
        <v>0.0651685393258427</v>
      </c>
      <c r="F59" s="47">
        <v>58</v>
      </c>
      <c r="G59" s="5"/>
      <c r="H59" s="5">
        <v>3</v>
      </c>
      <c r="I59" s="48">
        <v>0.1288175</v>
      </c>
    </row>
    <row r="60" spans="1:9" ht="18.75">
      <c r="A60" s="45">
        <f t="shared" si="1"/>
        <v>57</v>
      </c>
      <c r="B60" s="56" t="s">
        <v>67</v>
      </c>
      <c r="C60" s="45" t="s">
        <v>11</v>
      </c>
      <c r="D60" s="46">
        <v>4</v>
      </c>
      <c r="E60" s="47">
        <f t="shared" si="6"/>
        <v>0.29775280898876405</v>
      </c>
      <c r="F60" s="47">
        <v>265</v>
      </c>
      <c r="G60" s="5"/>
      <c r="H60" s="5">
        <v>4</v>
      </c>
      <c r="I60" s="48">
        <v>0.68425</v>
      </c>
    </row>
    <row r="61" spans="1:9" ht="18.75">
      <c r="A61" s="45">
        <f t="shared" si="1"/>
        <v>58</v>
      </c>
      <c r="B61" s="56" t="s">
        <v>196</v>
      </c>
      <c r="C61" s="45" t="s">
        <v>8</v>
      </c>
      <c r="D61" s="46">
        <v>1</v>
      </c>
      <c r="E61" s="47">
        <f t="shared" si="6"/>
        <v>0.007865168539325843</v>
      </c>
      <c r="F61" s="47">
        <v>7</v>
      </c>
      <c r="G61" s="5"/>
      <c r="H61" s="5"/>
      <c r="I61" s="48">
        <v>0</v>
      </c>
    </row>
    <row r="62" spans="1:9" ht="18.75">
      <c r="A62" s="45">
        <f t="shared" si="1"/>
        <v>59</v>
      </c>
      <c r="B62" s="56" t="s">
        <v>197</v>
      </c>
      <c r="C62" s="45" t="s">
        <v>5</v>
      </c>
      <c r="D62" s="46">
        <v>4</v>
      </c>
      <c r="E62" s="47">
        <f t="shared" si="6"/>
        <v>0.012359550561797751</v>
      </c>
      <c r="F62" s="47">
        <v>11</v>
      </c>
      <c r="G62" s="5"/>
      <c r="H62" s="5">
        <v>1</v>
      </c>
      <c r="I62" s="48">
        <v>0.00255</v>
      </c>
    </row>
    <row r="63" spans="1:9" ht="18.75">
      <c r="A63" s="45">
        <f t="shared" si="1"/>
        <v>60</v>
      </c>
      <c r="B63" s="56" t="s">
        <v>69</v>
      </c>
      <c r="C63" s="45" t="s">
        <v>6</v>
      </c>
      <c r="D63" s="46">
        <v>1</v>
      </c>
      <c r="E63" s="47">
        <f t="shared" si="6"/>
        <v>0.016853932584269662</v>
      </c>
      <c r="F63" s="47">
        <v>15</v>
      </c>
      <c r="G63" s="5"/>
      <c r="H63" s="5"/>
      <c r="I63" s="48">
        <v>0</v>
      </c>
    </row>
    <row r="64" spans="1:9" ht="18.75">
      <c r="A64" s="45">
        <f t="shared" si="1"/>
        <v>61</v>
      </c>
      <c r="B64" s="56" t="s">
        <v>71</v>
      </c>
      <c r="C64" s="45" t="s">
        <v>7</v>
      </c>
      <c r="D64" s="46">
        <v>4</v>
      </c>
      <c r="E64" s="47">
        <f t="shared" si="6"/>
        <v>0.4887640449438202</v>
      </c>
      <c r="F64" s="47">
        <v>435</v>
      </c>
      <c r="G64" s="5"/>
      <c r="H64" s="5"/>
      <c r="I64" s="48">
        <v>0</v>
      </c>
    </row>
    <row r="65" spans="1:9" ht="18.75">
      <c r="A65" s="45">
        <f t="shared" si="1"/>
        <v>62</v>
      </c>
      <c r="B65" s="56" t="s">
        <v>72</v>
      </c>
      <c r="C65" s="45" t="s">
        <v>10</v>
      </c>
      <c r="D65" s="46">
        <v>6</v>
      </c>
      <c r="E65" s="47">
        <f t="shared" si="6"/>
        <v>0.25375280898876407</v>
      </c>
      <c r="F65" s="47">
        <v>225.84</v>
      </c>
      <c r="G65" s="5"/>
      <c r="H65" s="5">
        <v>3</v>
      </c>
      <c r="I65" s="48">
        <v>0.022949999999999998</v>
      </c>
    </row>
    <row r="66" spans="1:9" ht="18.75">
      <c r="A66" s="45">
        <f t="shared" si="1"/>
        <v>63</v>
      </c>
      <c r="B66" s="56" t="s">
        <v>74</v>
      </c>
      <c r="C66" s="45" t="s">
        <v>6</v>
      </c>
      <c r="D66" s="46">
        <v>9</v>
      </c>
      <c r="E66" s="47">
        <f t="shared" si="6"/>
        <v>0.04552808988764045</v>
      </c>
      <c r="F66" s="47">
        <v>40.52</v>
      </c>
      <c r="G66" s="5"/>
      <c r="H66" s="5">
        <v>9</v>
      </c>
      <c r="I66" s="48">
        <v>1.52762</v>
      </c>
    </row>
    <row r="67" spans="1:9" ht="18.75">
      <c r="A67" s="45">
        <f aca="true" t="shared" si="7" ref="A67:A130">A66+1</f>
        <v>64</v>
      </c>
      <c r="B67" s="56" t="s">
        <v>75</v>
      </c>
      <c r="C67" s="45" t="s">
        <v>10</v>
      </c>
      <c r="D67" s="46">
        <v>11</v>
      </c>
      <c r="E67" s="47">
        <f t="shared" si="6"/>
        <v>0.10256179775280899</v>
      </c>
      <c r="F67" s="47">
        <v>91.28</v>
      </c>
      <c r="G67" s="5"/>
      <c r="H67" s="5">
        <v>23</v>
      </c>
      <c r="I67" s="48">
        <v>0.92055</v>
      </c>
    </row>
    <row r="68" spans="1:9" ht="18.75">
      <c r="A68" s="45">
        <f t="shared" si="7"/>
        <v>65</v>
      </c>
      <c r="B68" s="56" t="s">
        <v>77</v>
      </c>
      <c r="C68" s="45" t="s">
        <v>7</v>
      </c>
      <c r="D68" s="46">
        <v>16</v>
      </c>
      <c r="E68" s="47">
        <f t="shared" si="6"/>
        <v>0.42921348314606744</v>
      </c>
      <c r="F68" s="47">
        <v>382</v>
      </c>
      <c r="G68" s="5"/>
      <c r="H68" s="5">
        <v>1</v>
      </c>
      <c r="I68" s="48">
        <v>0.0085</v>
      </c>
    </row>
    <row r="69" spans="1:9" ht="18.75">
      <c r="A69" s="45">
        <f t="shared" si="7"/>
        <v>66</v>
      </c>
      <c r="B69" s="56" t="s">
        <v>266</v>
      </c>
      <c r="C69" s="45" t="s">
        <v>7</v>
      </c>
      <c r="D69" s="46">
        <v>1</v>
      </c>
      <c r="E69" s="47">
        <f t="shared" si="6"/>
        <v>1.252808988764045</v>
      </c>
      <c r="F69" s="47">
        <v>1115</v>
      </c>
      <c r="G69" s="5"/>
      <c r="H69" s="5"/>
      <c r="I69" s="48">
        <v>0</v>
      </c>
    </row>
    <row r="70" spans="1:9" ht="18.75">
      <c r="A70" s="45">
        <f t="shared" si="7"/>
        <v>67</v>
      </c>
      <c r="B70" s="56" t="s">
        <v>78</v>
      </c>
      <c r="C70" s="45" t="s">
        <v>8</v>
      </c>
      <c r="D70" s="46">
        <v>9</v>
      </c>
      <c r="E70" s="47">
        <f t="shared" si="6"/>
        <v>0.15224719101123596</v>
      </c>
      <c r="F70" s="47">
        <v>135.5</v>
      </c>
      <c r="G70" s="5"/>
      <c r="H70" s="5"/>
      <c r="I70" s="48">
        <v>0</v>
      </c>
    </row>
    <row r="71" spans="1:9" ht="18.75">
      <c r="A71" s="45">
        <f t="shared" si="7"/>
        <v>68</v>
      </c>
      <c r="B71" s="55" t="s">
        <v>331</v>
      </c>
      <c r="C71" s="45" t="s">
        <v>7</v>
      </c>
      <c r="D71" s="45"/>
      <c r="E71" s="45"/>
      <c r="F71" s="45"/>
      <c r="G71" s="45"/>
      <c r="H71" s="45">
        <v>1</v>
      </c>
      <c r="I71" s="45">
        <v>0.01275</v>
      </c>
    </row>
    <row r="72" spans="1:9" ht="18.75">
      <c r="A72" s="45">
        <f t="shared" si="7"/>
        <v>69</v>
      </c>
      <c r="B72" s="56" t="s">
        <v>79</v>
      </c>
      <c r="C72" s="45" t="s">
        <v>7</v>
      </c>
      <c r="D72" s="46">
        <v>6</v>
      </c>
      <c r="E72" s="47">
        <f aca="true" t="shared" si="8" ref="E72:E84">F72/1000/0.89</f>
        <v>0.041573033707865165</v>
      </c>
      <c r="F72" s="47">
        <v>37</v>
      </c>
      <c r="G72" s="5"/>
      <c r="H72" s="45">
        <v>2</v>
      </c>
      <c r="I72" s="45">
        <v>0.0068</v>
      </c>
    </row>
    <row r="73" spans="1:9" ht="18.75">
      <c r="A73" s="45">
        <f t="shared" si="7"/>
        <v>70</v>
      </c>
      <c r="B73" s="56" t="s">
        <v>80</v>
      </c>
      <c r="C73" s="45" t="s">
        <v>5</v>
      </c>
      <c r="D73" s="46">
        <v>2</v>
      </c>
      <c r="E73" s="47">
        <f t="shared" si="8"/>
        <v>0.02808988764044944</v>
      </c>
      <c r="F73" s="47">
        <v>25</v>
      </c>
      <c r="G73" s="5"/>
      <c r="H73" s="5"/>
      <c r="I73" s="48">
        <v>0</v>
      </c>
    </row>
    <row r="74" spans="1:9" ht="18.75">
      <c r="A74" s="45">
        <f t="shared" si="7"/>
        <v>71</v>
      </c>
      <c r="B74" s="56" t="s">
        <v>81</v>
      </c>
      <c r="C74" s="45" t="s">
        <v>6</v>
      </c>
      <c r="D74" s="46">
        <v>1</v>
      </c>
      <c r="E74" s="47">
        <f t="shared" si="8"/>
        <v>0.016853932584269662</v>
      </c>
      <c r="F74" s="47">
        <v>15</v>
      </c>
      <c r="G74" s="5"/>
      <c r="H74" s="5"/>
      <c r="I74" s="48">
        <v>0</v>
      </c>
    </row>
    <row r="75" spans="1:9" ht="18.75">
      <c r="A75" s="45">
        <f t="shared" si="7"/>
        <v>72</v>
      </c>
      <c r="B75" s="56" t="s">
        <v>295</v>
      </c>
      <c r="C75" s="45" t="s">
        <v>6</v>
      </c>
      <c r="D75" s="46">
        <v>3</v>
      </c>
      <c r="E75" s="47">
        <f t="shared" si="8"/>
        <v>0.03932584269662922</v>
      </c>
      <c r="F75" s="47">
        <v>35</v>
      </c>
      <c r="G75" s="5"/>
      <c r="H75" s="5"/>
      <c r="I75" s="48">
        <v>0</v>
      </c>
    </row>
    <row r="76" spans="1:9" ht="18.75">
      <c r="A76" s="45">
        <f t="shared" si="7"/>
        <v>73</v>
      </c>
      <c r="B76" s="56" t="s">
        <v>82</v>
      </c>
      <c r="C76" s="45" t="s">
        <v>8</v>
      </c>
      <c r="D76" s="46">
        <v>6</v>
      </c>
      <c r="E76" s="47">
        <f t="shared" si="8"/>
        <v>0.2910112359550562</v>
      </c>
      <c r="F76" s="47">
        <v>259</v>
      </c>
      <c r="G76" s="5"/>
      <c r="H76" s="5"/>
      <c r="I76" s="48">
        <v>0</v>
      </c>
    </row>
    <row r="77" spans="1:9" ht="18.75">
      <c r="A77" s="45">
        <f t="shared" si="7"/>
        <v>74</v>
      </c>
      <c r="B77" s="56" t="s">
        <v>83</v>
      </c>
      <c r="C77" s="45" t="s">
        <v>177</v>
      </c>
      <c r="D77" s="46">
        <v>1</v>
      </c>
      <c r="E77" s="47">
        <f t="shared" si="8"/>
        <v>0.32584269662921345</v>
      </c>
      <c r="F77" s="47">
        <v>290</v>
      </c>
      <c r="G77" s="5"/>
      <c r="H77" s="5"/>
      <c r="I77" s="48">
        <v>0</v>
      </c>
    </row>
    <row r="78" spans="1:9" ht="18.75">
      <c r="A78" s="45">
        <f t="shared" si="7"/>
        <v>75</v>
      </c>
      <c r="B78" s="56" t="s">
        <v>296</v>
      </c>
      <c r="C78" s="45" t="s">
        <v>11</v>
      </c>
      <c r="D78" s="46">
        <v>1</v>
      </c>
      <c r="E78" s="47">
        <f t="shared" si="8"/>
        <v>0.016853932584269662</v>
      </c>
      <c r="F78" s="47">
        <v>15</v>
      </c>
      <c r="G78" s="5"/>
      <c r="H78" s="45">
        <v>2</v>
      </c>
      <c r="I78" s="45">
        <v>0.045899999999999996</v>
      </c>
    </row>
    <row r="79" spans="1:9" ht="18.75">
      <c r="A79" s="45">
        <f t="shared" si="7"/>
        <v>76</v>
      </c>
      <c r="B79" s="56" t="s">
        <v>297</v>
      </c>
      <c r="C79" s="45" t="s">
        <v>6</v>
      </c>
      <c r="D79" s="46">
        <v>6</v>
      </c>
      <c r="E79" s="47">
        <f t="shared" si="8"/>
        <v>0.021348314606741574</v>
      </c>
      <c r="F79" s="47">
        <v>19</v>
      </c>
      <c r="G79" s="5"/>
      <c r="H79" s="5"/>
      <c r="I79" s="48">
        <v>0</v>
      </c>
    </row>
    <row r="80" spans="1:9" ht="18.75">
      <c r="A80" s="45">
        <f t="shared" si="7"/>
        <v>77</v>
      </c>
      <c r="B80" s="56" t="s">
        <v>84</v>
      </c>
      <c r="C80" s="45" t="s">
        <v>8</v>
      </c>
      <c r="D80" s="46">
        <v>10</v>
      </c>
      <c r="E80" s="47">
        <f t="shared" si="8"/>
        <v>3.451685393258427</v>
      </c>
      <c r="F80" s="47">
        <v>3072</v>
      </c>
      <c r="G80" s="5"/>
      <c r="H80" s="5">
        <v>1</v>
      </c>
      <c r="I80" s="48">
        <v>0.00255</v>
      </c>
    </row>
    <row r="81" spans="1:9" ht="18.75">
      <c r="A81" s="45">
        <f t="shared" si="7"/>
        <v>78</v>
      </c>
      <c r="B81" s="56" t="s">
        <v>205</v>
      </c>
      <c r="C81" s="45" t="s">
        <v>7</v>
      </c>
      <c r="D81" s="46">
        <v>2</v>
      </c>
      <c r="E81" s="47">
        <f t="shared" si="8"/>
        <v>0.02808988764044944</v>
      </c>
      <c r="F81" s="47">
        <v>25</v>
      </c>
      <c r="G81" s="5"/>
      <c r="H81" s="45">
        <v>2</v>
      </c>
      <c r="I81" s="45">
        <v>0.011899999999999999</v>
      </c>
    </row>
    <row r="82" spans="1:9" ht="18.75">
      <c r="A82" s="45">
        <f t="shared" si="7"/>
        <v>79</v>
      </c>
      <c r="B82" s="56" t="s">
        <v>298</v>
      </c>
      <c r="C82" s="45" t="s">
        <v>7</v>
      </c>
      <c r="D82" s="46">
        <v>1</v>
      </c>
      <c r="E82" s="47">
        <f t="shared" si="8"/>
        <v>0.006741573033707865</v>
      </c>
      <c r="F82" s="47">
        <v>6</v>
      </c>
      <c r="G82" s="5"/>
      <c r="H82" s="5"/>
      <c r="I82" s="48">
        <v>0</v>
      </c>
    </row>
    <row r="83" spans="1:9" ht="18.75">
      <c r="A83" s="45">
        <f t="shared" si="7"/>
        <v>80</v>
      </c>
      <c r="B83" s="56" t="s">
        <v>86</v>
      </c>
      <c r="C83" s="45" t="s">
        <v>7</v>
      </c>
      <c r="D83" s="46">
        <v>2</v>
      </c>
      <c r="E83" s="47">
        <f t="shared" si="8"/>
        <v>0.021348314606741574</v>
      </c>
      <c r="F83" s="47">
        <v>19</v>
      </c>
      <c r="G83" s="5"/>
      <c r="H83" s="5">
        <v>1</v>
      </c>
      <c r="I83" s="48">
        <v>0.00255</v>
      </c>
    </row>
    <row r="84" spans="1:9" ht="18.75">
      <c r="A84" s="45">
        <f t="shared" si="7"/>
        <v>81</v>
      </c>
      <c r="B84" s="56" t="s">
        <v>89</v>
      </c>
      <c r="C84" s="45" t="s">
        <v>12</v>
      </c>
      <c r="D84" s="46">
        <v>3</v>
      </c>
      <c r="E84" s="47">
        <f t="shared" si="8"/>
        <v>0.7303370786516854</v>
      </c>
      <c r="F84" s="47">
        <v>650</v>
      </c>
      <c r="G84" s="5"/>
      <c r="H84" s="5"/>
      <c r="I84" s="48">
        <v>0</v>
      </c>
    </row>
    <row r="85" spans="1:9" ht="18.75">
      <c r="A85" s="45">
        <f t="shared" si="7"/>
        <v>82</v>
      </c>
      <c r="B85" s="55" t="s">
        <v>345</v>
      </c>
      <c r="C85" s="45" t="s">
        <v>7</v>
      </c>
      <c r="D85" s="45"/>
      <c r="E85" s="45"/>
      <c r="F85" s="45"/>
      <c r="G85" s="45"/>
      <c r="H85" s="45">
        <v>1</v>
      </c>
      <c r="I85" s="45">
        <v>0.01275</v>
      </c>
    </row>
    <row r="86" spans="1:9" ht="18.75">
      <c r="A86" s="45">
        <f t="shared" si="7"/>
        <v>83</v>
      </c>
      <c r="B86" s="56" t="s">
        <v>90</v>
      </c>
      <c r="C86" s="45" t="s">
        <v>6</v>
      </c>
      <c r="D86" s="46">
        <v>5</v>
      </c>
      <c r="E86" s="47">
        <f aca="true" t="shared" si="9" ref="E86:E96">F86/1000/0.89</f>
        <v>0.07191011235955057</v>
      </c>
      <c r="F86" s="47">
        <v>64</v>
      </c>
      <c r="G86" s="5"/>
      <c r="H86" s="5"/>
      <c r="I86" s="48">
        <v>0</v>
      </c>
    </row>
    <row r="87" spans="1:9" ht="18.75">
      <c r="A87" s="45">
        <f t="shared" si="7"/>
        <v>84</v>
      </c>
      <c r="B87" s="56" t="s">
        <v>207</v>
      </c>
      <c r="C87" s="45" t="s">
        <v>7</v>
      </c>
      <c r="D87" s="46">
        <v>5</v>
      </c>
      <c r="E87" s="47">
        <f t="shared" si="9"/>
        <v>0.03258426966292135</v>
      </c>
      <c r="F87" s="47">
        <v>29</v>
      </c>
      <c r="G87" s="5"/>
      <c r="H87" s="5"/>
      <c r="I87" s="48">
        <v>0</v>
      </c>
    </row>
    <row r="88" spans="1:9" ht="18.75">
      <c r="A88" s="45">
        <f t="shared" si="7"/>
        <v>85</v>
      </c>
      <c r="B88" s="56" t="s">
        <v>267</v>
      </c>
      <c r="C88" s="45" t="s">
        <v>6</v>
      </c>
      <c r="D88" s="46">
        <v>3</v>
      </c>
      <c r="E88" s="47">
        <f t="shared" si="9"/>
        <v>0.05056179775280899</v>
      </c>
      <c r="F88" s="47">
        <v>45</v>
      </c>
      <c r="G88" s="5"/>
      <c r="H88" s="5">
        <v>2</v>
      </c>
      <c r="I88" s="48">
        <v>0.0255</v>
      </c>
    </row>
    <row r="89" spans="1:9" ht="18.75">
      <c r="A89" s="45">
        <f t="shared" si="7"/>
        <v>86</v>
      </c>
      <c r="B89" s="56" t="s">
        <v>209</v>
      </c>
      <c r="C89" s="45" t="s">
        <v>10</v>
      </c>
      <c r="D89" s="46">
        <v>7</v>
      </c>
      <c r="E89" s="47">
        <f t="shared" si="9"/>
        <v>0.2853932584269663</v>
      </c>
      <c r="F89" s="47">
        <v>254</v>
      </c>
      <c r="G89" s="5"/>
      <c r="H89" s="5"/>
      <c r="I89" s="48">
        <v>0</v>
      </c>
    </row>
    <row r="90" spans="1:9" ht="18.75">
      <c r="A90" s="45">
        <f t="shared" si="7"/>
        <v>87</v>
      </c>
      <c r="B90" s="56" t="s">
        <v>91</v>
      </c>
      <c r="C90" s="45" t="s">
        <v>7</v>
      </c>
      <c r="D90" s="46">
        <v>7</v>
      </c>
      <c r="E90" s="47">
        <f t="shared" si="9"/>
        <v>0.44382022471910115</v>
      </c>
      <c r="F90" s="47">
        <v>395</v>
      </c>
      <c r="G90" s="5"/>
      <c r="H90" s="5">
        <v>4</v>
      </c>
      <c r="I90" s="48">
        <v>0.051</v>
      </c>
    </row>
    <row r="91" spans="1:9" ht="18.75">
      <c r="A91" s="45">
        <f t="shared" si="7"/>
        <v>88</v>
      </c>
      <c r="B91" s="56" t="s">
        <v>92</v>
      </c>
      <c r="C91" s="45" t="s">
        <v>7</v>
      </c>
      <c r="D91" s="46">
        <v>2</v>
      </c>
      <c r="E91" s="47">
        <f t="shared" si="9"/>
        <v>0.033707865168539325</v>
      </c>
      <c r="F91" s="47">
        <v>30</v>
      </c>
      <c r="G91" s="5"/>
      <c r="H91" s="5"/>
      <c r="I91" s="48">
        <v>0</v>
      </c>
    </row>
    <row r="92" spans="1:9" ht="18.75">
      <c r="A92" s="45">
        <f t="shared" si="7"/>
        <v>89</v>
      </c>
      <c r="B92" s="56" t="s">
        <v>93</v>
      </c>
      <c r="C92" s="45" t="s">
        <v>7</v>
      </c>
      <c r="D92" s="46">
        <v>8</v>
      </c>
      <c r="E92" s="47">
        <f t="shared" si="9"/>
        <v>0.8257303370786516</v>
      </c>
      <c r="F92" s="47">
        <v>734.9</v>
      </c>
      <c r="G92" s="5"/>
      <c r="H92" s="45">
        <v>5</v>
      </c>
      <c r="I92" s="45">
        <v>0.17943499999999998</v>
      </c>
    </row>
    <row r="93" spans="1:9" ht="18.75">
      <c r="A93" s="45">
        <f t="shared" si="7"/>
        <v>90</v>
      </c>
      <c r="B93" s="56" t="s">
        <v>299</v>
      </c>
      <c r="C93" s="45" t="s">
        <v>7</v>
      </c>
      <c r="D93" s="46">
        <v>1</v>
      </c>
      <c r="E93" s="47">
        <f t="shared" si="9"/>
        <v>0.011235955056179775</v>
      </c>
      <c r="F93" s="47">
        <v>10</v>
      </c>
      <c r="G93" s="5"/>
      <c r="H93" s="5"/>
      <c r="I93" s="48">
        <v>0</v>
      </c>
    </row>
    <row r="94" spans="1:9" ht="18.75">
      <c r="A94" s="45">
        <f t="shared" si="7"/>
        <v>91</v>
      </c>
      <c r="B94" s="56" t="s">
        <v>300</v>
      </c>
      <c r="C94" s="45" t="s">
        <v>6</v>
      </c>
      <c r="D94" s="46">
        <v>1</v>
      </c>
      <c r="E94" s="47">
        <f t="shared" si="9"/>
        <v>0.7303370786516854</v>
      </c>
      <c r="F94" s="47">
        <v>650</v>
      </c>
      <c r="G94" s="5"/>
      <c r="H94" s="5"/>
      <c r="I94" s="48">
        <v>0</v>
      </c>
    </row>
    <row r="95" spans="1:9" ht="18.75">
      <c r="A95" s="45">
        <f t="shared" si="7"/>
        <v>92</v>
      </c>
      <c r="B95" s="56" t="s">
        <v>97</v>
      </c>
      <c r="C95" s="45" t="s">
        <v>31</v>
      </c>
      <c r="D95" s="46">
        <v>10</v>
      </c>
      <c r="E95" s="47">
        <f t="shared" si="9"/>
        <v>0.6303370786516854</v>
      </c>
      <c r="F95" s="47">
        <v>561</v>
      </c>
      <c r="G95" s="5"/>
      <c r="H95" s="5">
        <v>14</v>
      </c>
      <c r="I95" s="48">
        <v>0.17595</v>
      </c>
    </row>
    <row r="96" spans="1:9" ht="18.75">
      <c r="A96" s="45">
        <f t="shared" si="7"/>
        <v>93</v>
      </c>
      <c r="B96" s="56" t="s">
        <v>210</v>
      </c>
      <c r="C96" s="45" t="s">
        <v>6</v>
      </c>
      <c r="D96" s="46">
        <v>5</v>
      </c>
      <c r="E96" s="47">
        <f t="shared" si="9"/>
        <v>0.07330337078651684</v>
      </c>
      <c r="F96" s="47">
        <v>65.24</v>
      </c>
      <c r="G96" s="5"/>
      <c r="H96" s="5">
        <v>1</v>
      </c>
      <c r="I96" s="48">
        <v>0.01275</v>
      </c>
    </row>
    <row r="97" spans="1:9" ht="18.75">
      <c r="A97" s="45">
        <f t="shared" si="7"/>
        <v>94</v>
      </c>
      <c r="B97" s="55" t="s">
        <v>262</v>
      </c>
      <c r="C97" s="45" t="s">
        <v>6</v>
      </c>
      <c r="D97" s="45"/>
      <c r="E97" s="45"/>
      <c r="F97" s="45"/>
      <c r="G97" s="45"/>
      <c r="H97" s="45">
        <v>2</v>
      </c>
      <c r="I97" s="45">
        <v>0.7224999999999999</v>
      </c>
    </row>
    <row r="98" spans="1:9" ht="18.75">
      <c r="A98" s="45">
        <f t="shared" si="7"/>
        <v>95</v>
      </c>
      <c r="B98" s="56" t="s">
        <v>211</v>
      </c>
      <c r="C98" s="45" t="s">
        <v>5</v>
      </c>
      <c r="D98" s="46">
        <v>1</v>
      </c>
      <c r="E98" s="47">
        <f aca="true" t="shared" si="10" ref="E98:E103">F98/1000/0.89</f>
        <v>0.011235955056179775</v>
      </c>
      <c r="F98" s="47">
        <v>10</v>
      </c>
      <c r="G98" s="5"/>
      <c r="H98" s="5">
        <v>1</v>
      </c>
      <c r="I98" s="48">
        <v>0.255</v>
      </c>
    </row>
    <row r="99" spans="1:9" ht="18.75">
      <c r="A99" s="45">
        <f t="shared" si="7"/>
        <v>96</v>
      </c>
      <c r="B99" s="56" t="s">
        <v>98</v>
      </c>
      <c r="C99" s="45" t="s">
        <v>7</v>
      </c>
      <c r="D99" s="46">
        <v>2</v>
      </c>
      <c r="E99" s="47">
        <f t="shared" si="10"/>
        <v>0.029213483146067414</v>
      </c>
      <c r="F99" s="47">
        <v>26</v>
      </c>
      <c r="G99" s="5"/>
      <c r="H99" s="5"/>
      <c r="I99" s="48">
        <v>0</v>
      </c>
    </row>
    <row r="100" spans="1:9" ht="18.75">
      <c r="A100" s="45">
        <f t="shared" si="7"/>
        <v>97</v>
      </c>
      <c r="B100" s="56" t="s">
        <v>99</v>
      </c>
      <c r="C100" s="45" t="s">
        <v>7</v>
      </c>
      <c r="D100" s="46">
        <v>2</v>
      </c>
      <c r="E100" s="47">
        <f t="shared" si="10"/>
        <v>0.021348314606741574</v>
      </c>
      <c r="F100" s="47">
        <v>19</v>
      </c>
      <c r="G100" s="5"/>
      <c r="H100" s="5"/>
      <c r="I100" s="48">
        <v>0</v>
      </c>
    </row>
    <row r="101" spans="1:9" ht="18.75">
      <c r="A101" s="45">
        <f t="shared" si="7"/>
        <v>98</v>
      </c>
      <c r="B101" s="56" t="s">
        <v>100</v>
      </c>
      <c r="C101" s="45" t="s">
        <v>7</v>
      </c>
      <c r="D101" s="46">
        <v>2</v>
      </c>
      <c r="E101" s="47">
        <f t="shared" si="10"/>
        <v>0.02808988764044944</v>
      </c>
      <c r="F101" s="47">
        <v>25</v>
      </c>
      <c r="G101" s="5"/>
      <c r="H101" s="5">
        <v>5</v>
      </c>
      <c r="I101" s="48">
        <v>0.05525</v>
      </c>
    </row>
    <row r="102" spans="1:9" ht="18.75">
      <c r="A102" s="45">
        <f t="shared" si="7"/>
        <v>99</v>
      </c>
      <c r="B102" s="56" t="s">
        <v>101</v>
      </c>
      <c r="C102" s="45" t="s">
        <v>7</v>
      </c>
      <c r="D102" s="46">
        <v>1</v>
      </c>
      <c r="E102" s="47">
        <f t="shared" si="10"/>
        <v>0.011235955056179775</v>
      </c>
      <c r="F102" s="47">
        <v>10</v>
      </c>
      <c r="G102" s="5"/>
      <c r="H102" s="5"/>
      <c r="I102" s="48">
        <v>0</v>
      </c>
    </row>
    <row r="103" spans="1:9" ht="18.75">
      <c r="A103" s="45">
        <f t="shared" si="7"/>
        <v>100</v>
      </c>
      <c r="B103" s="56" t="s">
        <v>268</v>
      </c>
      <c r="C103" s="45" t="s">
        <v>7</v>
      </c>
      <c r="D103" s="46">
        <v>3</v>
      </c>
      <c r="E103" s="47">
        <f t="shared" si="10"/>
        <v>0.06853932584269663</v>
      </c>
      <c r="F103" s="47">
        <v>61</v>
      </c>
      <c r="G103" s="5"/>
      <c r="H103" s="5"/>
      <c r="I103" s="48">
        <v>0</v>
      </c>
    </row>
    <row r="104" spans="1:9" ht="18.75">
      <c r="A104" s="45">
        <f t="shared" si="7"/>
        <v>101</v>
      </c>
      <c r="B104" s="55" t="s">
        <v>332</v>
      </c>
      <c r="C104" s="45" t="s">
        <v>7</v>
      </c>
      <c r="D104" s="45"/>
      <c r="E104" s="45"/>
      <c r="F104" s="45"/>
      <c r="G104" s="45"/>
      <c r="H104" s="45">
        <v>1</v>
      </c>
      <c r="I104" s="45">
        <v>0.01275</v>
      </c>
    </row>
    <row r="105" spans="1:9" ht="18.75">
      <c r="A105" s="45">
        <f t="shared" si="7"/>
        <v>102</v>
      </c>
      <c r="B105" s="56" t="s">
        <v>301</v>
      </c>
      <c r="C105" s="45" t="s">
        <v>7</v>
      </c>
      <c r="D105" s="46">
        <v>1</v>
      </c>
      <c r="E105" s="47">
        <f>F105/1000/0.89</f>
        <v>0.008988764044943821</v>
      </c>
      <c r="F105" s="47">
        <v>8</v>
      </c>
      <c r="G105" s="5"/>
      <c r="H105" s="45">
        <v>1</v>
      </c>
      <c r="I105" s="45">
        <v>0.007649999999999999</v>
      </c>
    </row>
    <row r="106" spans="1:9" ht="18.75">
      <c r="A106" s="45">
        <f t="shared" si="7"/>
        <v>103</v>
      </c>
      <c r="B106" s="55" t="s">
        <v>333</v>
      </c>
      <c r="C106" s="45" t="s">
        <v>7</v>
      </c>
      <c r="D106" s="45"/>
      <c r="E106" s="45"/>
      <c r="F106" s="45"/>
      <c r="G106" s="45"/>
      <c r="H106" s="45">
        <v>3</v>
      </c>
      <c r="I106" s="45">
        <v>0.023799999999999998</v>
      </c>
    </row>
    <row r="107" spans="1:9" ht="18.75">
      <c r="A107" s="45">
        <f t="shared" si="7"/>
        <v>104</v>
      </c>
      <c r="B107" s="56" t="s">
        <v>104</v>
      </c>
      <c r="C107" s="45" t="s">
        <v>10</v>
      </c>
      <c r="D107" s="46">
        <v>13</v>
      </c>
      <c r="E107" s="47">
        <f aca="true" t="shared" si="11" ref="E107:E114">F107/1000/0.89</f>
        <v>1.4685393258426966</v>
      </c>
      <c r="F107" s="47">
        <v>1307</v>
      </c>
      <c r="G107" s="5"/>
      <c r="H107" s="5">
        <v>4</v>
      </c>
      <c r="I107" s="48">
        <v>0.0425</v>
      </c>
    </row>
    <row r="108" spans="1:9" ht="18.75">
      <c r="A108" s="45">
        <f t="shared" si="7"/>
        <v>105</v>
      </c>
      <c r="B108" s="56" t="s">
        <v>302</v>
      </c>
      <c r="C108" s="45" t="s">
        <v>7</v>
      </c>
      <c r="D108" s="46">
        <v>2</v>
      </c>
      <c r="E108" s="47">
        <f t="shared" si="11"/>
        <v>0.0022471910112359553</v>
      </c>
      <c r="F108" s="47">
        <v>2</v>
      </c>
      <c r="G108" s="5"/>
      <c r="H108" s="5"/>
      <c r="I108" s="48">
        <v>0</v>
      </c>
    </row>
    <row r="109" spans="1:9" ht="18.75">
      <c r="A109" s="45">
        <f t="shared" si="7"/>
        <v>106</v>
      </c>
      <c r="B109" s="56" t="s">
        <v>105</v>
      </c>
      <c r="C109" s="45" t="s">
        <v>8</v>
      </c>
      <c r="D109" s="46">
        <v>1</v>
      </c>
      <c r="E109" s="47">
        <f t="shared" si="11"/>
        <v>0.016853932584269662</v>
      </c>
      <c r="F109" s="47">
        <v>15</v>
      </c>
      <c r="G109" s="5">
        <v>1</v>
      </c>
      <c r="H109" s="5">
        <v>3</v>
      </c>
      <c r="I109" s="48">
        <v>0.022949999999999998</v>
      </c>
    </row>
    <row r="110" spans="1:9" ht="18.75">
      <c r="A110" s="45">
        <f t="shared" si="7"/>
        <v>107</v>
      </c>
      <c r="B110" s="56" t="s">
        <v>106</v>
      </c>
      <c r="C110" s="45" t="s">
        <v>6</v>
      </c>
      <c r="D110" s="46">
        <v>49</v>
      </c>
      <c r="E110" s="47">
        <f t="shared" si="11"/>
        <v>0.6584269662921348</v>
      </c>
      <c r="F110" s="47">
        <v>586</v>
      </c>
      <c r="G110" s="5"/>
      <c r="H110" s="5"/>
      <c r="I110" s="48">
        <v>0</v>
      </c>
    </row>
    <row r="111" spans="1:9" ht="18.75">
      <c r="A111" s="45">
        <f t="shared" si="7"/>
        <v>108</v>
      </c>
      <c r="B111" s="56" t="s">
        <v>111</v>
      </c>
      <c r="C111" s="45" t="s">
        <v>11</v>
      </c>
      <c r="D111" s="46">
        <v>3</v>
      </c>
      <c r="E111" s="47">
        <f t="shared" si="11"/>
        <v>0.04044943820224719</v>
      </c>
      <c r="F111" s="47">
        <v>36</v>
      </c>
      <c r="G111" s="5"/>
      <c r="H111" s="5"/>
      <c r="I111" s="48">
        <v>0</v>
      </c>
    </row>
    <row r="112" spans="1:9" ht="18.75">
      <c r="A112" s="45">
        <f t="shared" si="7"/>
        <v>109</v>
      </c>
      <c r="B112" s="56" t="s">
        <v>107</v>
      </c>
      <c r="C112" s="45" t="s">
        <v>10</v>
      </c>
      <c r="D112" s="46">
        <v>2</v>
      </c>
      <c r="E112" s="47">
        <f t="shared" si="11"/>
        <v>0.02503370786516854</v>
      </c>
      <c r="F112" s="47">
        <v>22.28</v>
      </c>
      <c r="G112" s="5"/>
      <c r="H112" s="5">
        <v>1</v>
      </c>
      <c r="I112" s="48">
        <v>0.392275</v>
      </c>
    </row>
    <row r="113" spans="1:9" ht="18.75">
      <c r="A113" s="45">
        <f t="shared" si="7"/>
        <v>110</v>
      </c>
      <c r="B113" s="56" t="s">
        <v>303</v>
      </c>
      <c r="C113" s="45" t="s">
        <v>8</v>
      </c>
      <c r="D113" s="46">
        <v>2</v>
      </c>
      <c r="E113" s="47">
        <f t="shared" si="11"/>
        <v>0.017977528089887642</v>
      </c>
      <c r="F113" s="47">
        <v>16</v>
      </c>
      <c r="G113" s="5"/>
      <c r="H113" s="5"/>
      <c r="I113" s="48">
        <v>0</v>
      </c>
    </row>
    <row r="114" spans="1:9" ht="18.75">
      <c r="A114" s="45">
        <f t="shared" si="7"/>
        <v>111</v>
      </c>
      <c r="B114" s="56" t="s">
        <v>108</v>
      </c>
      <c r="C114" s="45" t="s">
        <v>6</v>
      </c>
      <c r="D114" s="46">
        <v>5</v>
      </c>
      <c r="E114" s="47">
        <f t="shared" si="11"/>
        <v>0.05617977528089888</v>
      </c>
      <c r="F114" s="47">
        <v>50</v>
      </c>
      <c r="G114" s="5"/>
      <c r="H114" s="5">
        <v>15</v>
      </c>
      <c r="I114" s="48">
        <v>0.38632500000000003</v>
      </c>
    </row>
    <row r="115" spans="1:9" ht="18.75">
      <c r="A115" s="45">
        <f t="shared" si="7"/>
        <v>112</v>
      </c>
      <c r="B115" s="55" t="s">
        <v>334</v>
      </c>
      <c r="C115" s="45" t="s">
        <v>7</v>
      </c>
      <c r="D115" s="45"/>
      <c r="E115" s="45"/>
      <c r="F115" s="45"/>
      <c r="G115" s="45"/>
      <c r="H115" s="45">
        <v>1</v>
      </c>
      <c r="I115" s="45">
        <f>0.01275+1.3</f>
        <v>1.31275</v>
      </c>
    </row>
    <row r="116" spans="1:9" ht="18.75">
      <c r="A116" s="45">
        <f t="shared" si="7"/>
        <v>113</v>
      </c>
      <c r="B116" s="56" t="s">
        <v>215</v>
      </c>
      <c r="C116" s="45" t="s">
        <v>8</v>
      </c>
      <c r="D116" s="46">
        <v>16</v>
      </c>
      <c r="E116" s="47">
        <f>F116/1000/0.89</f>
        <v>0.2808988764044944</v>
      </c>
      <c r="F116" s="47">
        <v>250</v>
      </c>
      <c r="G116" s="5"/>
      <c r="H116" s="5">
        <v>29</v>
      </c>
      <c r="I116" s="48">
        <v>0.31365</v>
      </c>
    </row>
    <row r="117" spans="1:9" ht="18.75">
      <c r="A117" s="45">
        <f t="shared" si="7"/>
        <v>114</v>
      </c>
      <c r="B117" s="55" t="s">
        <v>335</v>
      </c>
      <c r="C117" s="45" t="s">
        <v>6</v>
      </c>
      <c r="D117" s="45"/>
      <c r="E117" s="45"/>
      <c r="F117" s="45"/>
      <c r="G117" s="45"/>
      <c r="H117" s="45">
        <v>1</v>
      </c>
      <c r="I117" s="45">
        <v>0.007649999999999999</v>
      </c>
    </row>
    <row r="118" spans="1:9" ht="18.75">
      <c r="A118" s="45">
        <f t="shared" si="7"/>
        <v>115</v>
      </c>
      <c r="B118" s="55" t="s">
        <v>336</v>
      </c>
      <c r="C118" s="45" t="s">
        <v>7</v>
      </c>
      <c r="D118" s="45"/>
      <c r="E118" s="45"/>
      <c r="F118" s="45"/>
      <c r="G118" s="45"/>
      <c r="H118" s="45">
        <v>1</v>
      </c>
      <c r="I118" s="45">
        <v>0.0068</v>
      </c>
    </row>
    <row r="119" spans="1:9" ht="18.75">
      <c r="A119" s="45">
        <f t="shared" si="7"/>
        <v>116</v>
      </c>
      <c r="B119" s="55" t="s">
        <v>337</v>
      </c>
      <c r="C119" s="45" t="s">
        <v>6</v>
      </c>
      <c r="D119" s="45"/>
      <c r="E119" s="45"/>
      <c r="F119" s="45"/>
      <c r="G119" s="45"/>
      <c r="H119" s="45">
        <v>1</v>
      </c>
      <c r="I119" s="45">
        <f>0.006375+1.3</f>
        <v>1.306375</v>
      </c>
    </row>
    <row r="120" spans="1:9" ht="18.75">
      <c r="A120" s="45">
        <f t="shared" si="7"/>
        <v>117</v>
      </c>
      <c r="B120" s="56" t="s">
        <v>110</v>
      </c>
      <c r="C120" s="45" t="s">
        <v>6</v>
      </c>
      <c r="D120" s="46">
        <v>8</v>
      </c>
      <c r="E120" s="47">
        <f aca="true" t="shared" si="12" ref="E120:E142">F120/1000/0.89</f>
        <v>2.434157303370786</v>
      </c>
      <c r="F120" s="47">
        <v>2166.4</v>
      </c>
      <c r="G120" s="5"/>
      <c r="H120" s="5">
        <v>11</v>
      </c>
      <c r="I120" s="48">
        <v>0.1173</v>
      </c>
    </row>
    <row r="121" spans="1:9" ht="18.75">
      <c r="A121" s="45">
        <f t="shared" si="7"/>
        <v>118</v>
      </c>
      <c r="B121" s="56" t="s">
        <v>110</v>
      </c>
      <c r="C121" s="45" t="s">
        <v>8</v>
      </c>
      <c r="D121" s="46">
        <v>6</v>
      </c>
      <c r="E121" s="47">
        <f t="shared" si="12"/>
        <v>0.4651685393258427</v>
      </c>
      <c r="F121" s="47">
        <v>414</v>
      </c>
      <c r="G121" s="5"/>
      <c r="H121" s="5"/>
      <c r="I121" s="48">
        <v>0</v>
      </c>
    </row>
    <row r="122" spans="1:9" ht="18.75">
      <c r="A122" s="45">
        <f t="shared" si="7"/>
        <v>119</v>
      </c>
      <c r="B122" s="56" t="s">
        <v>216</v>
      </c>
      <c r="C122" s="45" t="s">
        <v>7</v>
      </c>
      <c r="D122" s="46">
        <v>3</v>
      </c>
      <c r="E122" s="47">
        <f t="shared" si="12"/>
        <v>0.043820224719101124</v>
      </c>
      <c r="F122" s="47">
        <v>39</v>
      </c>
      <c r="G122" s="5"/>
      <c r="H122" s="5"/>
      <c r="I122" s="48">
        <v>0</v>
      </c>
    </row>
    <row r="123" spans="1:9" ht="18.75">
      <c r="A123" s="45">
        <f t="shared" si="7"/>
        <v>120</v>
      </c>
      <c r="B123" s="56" t="s">
        <v>115</v>
      </c>
      <c r="C123" s="45" t="s">
        <v>9</v>
      </c>
      <c r="D123" s="46">
        <v>10</v>
      </c>
      <c r="E123" s="47">
        <f t="shared" si="12"/>
        <v>0.08033707865168538</v>
      </c>
      <c r="F123" s="47">
        <v>71.5</v>
      </c>
      <c r="G123" s="5"/>
      <c r="H123" s="5"/>
      <c r="I123" s="48">
        <v>0</v>
      </c>
    </row>
    <row r="124" spans="1:9" ht="18.75">
      <c r="A124" s="45">
        <f t="shared" si="7"/>
        <v>121</v>
      </c>
      <c r="B124" s="56" t="s">
        <v>271</v>
      </c>
      <c r="C124" s="45" t="s">
        <v>7</v>
      </c>
      <c r="D124" s="46">
        <v>1</v>
      </c>
      <c r="E124" s="47">
        <f t="shared" si="12"/>
        <v>0.016853932584269662</v>
      </c>
      <c r="F124" s="47">
        <v>15</v>
      </c>
      <c r="G124" s="5"/>
      <c r="H124" s="5">
        <v>2</v>
      </c>
      <c r="I124" s="48">
        <v>0.0357</v>
      </c>
    </row>
    <row r="125" spans="1:9" ht="18.75">
      <c r="A125" s="45">
        <f t="shared" si="7"/>
        <v>122</v>
      </c>
      <c r="B125" s="56" t="s">
        <v>116</v>
      </c>
      <c r="C125" s="45" t="s">
        <v>7</v>
      </c>
      <c r="D125" s="46">
        <v>2</v>
      </c>
      <c r="E125" s="47">
        <f t="shared" si="12"/>
        <v>0.5146067415730338</v>
      </c>
      <c r="F125" s="47">
        <v>458</v>
      </c>
      <c r="G125" s="5"/>
      <c r="H125" s="5"/>
      <c r="I125" s="48">
        <v>0</v>
      </c>
    </row>
    <row r="126" spans="1:9" ht="18.75">
      <c r="A126" s="45">
        <f t="shared" si="7"/>
        <v>123</v>
      </c>
      <c r="B126" s="56" t="s">
        <v>217</v>
      </c>
      <c r="C126" s="45" t="s">
        <v>7</v>
      </c>
      <c r="D126" s="46">
        <v>1</v>
      </c>
      <c r="E126" s="47">
        <f t="shared" si="12"/>
        <v>0.011235955056179775</v>
      </c>
      <c r="F126" s="47">
        <v>10</v>
      </c>
      <c r="G126" s="5"/>
      <c r="H126" s="45">
        <v>3</v>
      </c>
      <c r="I126" s="45">
        <v>0.029750000000000002</v>
      </c>
    </row>
    <row r="127" spans="1:9" ht="18.75">
      <c r="A127" s="45">
        <f t="shared" si="7"/>
        <v>124</v>
      </c>
      <c r="B127" s="56" t="s">
        <v>304</v>
      </c>
      <c r="C127" s="45" t="s">
        <v>6</v>
      </c>
      <c r="D127" s="46">
        <v>2</v>
      </c>
      <c r="E127" s="47">
        <f t="shared" si="12"/>
        <v>0.02808988764044944</v>
      </c>
      <c r="F127" s="47">
        <v>25</v>
      </c>
      <c r="G127" s="5"/>
      <c r="H127" s="5"/>
      <c r="I127" s="48">
        <v>0</v>
      </c>
    </row>
    <row r="128" spans="1:9" ht="18.75">
      <c r="A128" s="45">
        <f t="shared" si="7"/>
        <v>125</v>
      </c>
      <c r="B128" s="56" t="s">
        <v>218</v>
      </c>
      <c r="C128" s="45" t="s">
        <v>6</v>
      </c>
      <c r="D128" s="46">
        <v>3</v>
      </c>
      <c r="E128" s="47">
        <f t="shared" si="12"/>
        <v>0.043820224719101124</v>
      </c>
      <c r="F128" s="47">
        <v>39</v>
      </c>
      <c r="G128" s="5"/>
      <c r="H128" s="5"/>
      <c r="I128" s="48">
        <v>0</v>
      </c>
    </row>
    <row r="129" spans="1:9" ht="18.75">
      <c r="A129" s="45">
        <f t="shared" si="7"/>
        <v>126</v>
      </c>
      <c r="B129" s="56" t="s">
        <v>117</v>
      </c>
      <c r="C129" s="45" t="s">
        <v>8</v>
      </c>
      <c r="D129" s="46">
        <v>6</v>
      </c>
      <c r="E129" s="47">
        <f t="shared" si="12"/>
        <v>0.5370786516853933</v>
      </c>
      <c r="F129" s="47">
        <v>478</v>
      </c>
      <c r="G129" s="5"/>
      <c r="H129" s="5"/>
      <c r="I129" s="48">
        <v>0</v>
      </c>
    </row>
    <row r="130" spans="1:9" ht="18.75">
      <c r="A130" s="45">
        <f t="shared" si="7"/>
        <v>127</v>
      </c>
      <c r="B130" s="56" t="s">
        <v>219</v>
      </c>
      <c r="C130" s="45" t="s">
        <v>7</v>
      </c>
      <c r="D130" s="46">
        <v>1</v>
      </c>
      <c r="E130" s="47">
        <f t="shared" si="12"/>
        <v>0.0056179775280898875</v>
      </c>
      <c r="F130" s="47">
        <v>5</v>
      </c>
      <c r="G130" s="5"/>
      <c r="H130" s="5"/>
      <c r="I130" s="48">
        <v>0</v>
      </c>
    </row>
    <row r="131" spans="1:9" ht="18.75">
      <c r="A131" s="45">
        <f aca="true" t="shared" si="13" ref="A131:A194">A130+1</f>
        <v>128</v>
      </c>
      <c r="B131" s="56" t="s">
        <v>220</v>
      </c>
      <c r="C131" s="45" t="s">
        <v>7</v>
      </c>
      <c r="D131" s="46">
        <v>2</v>
      </c>
      <c r="E131" s="47">
        <f t="shared" si="12"/>
        <v>0.02808988764044944</v>
      </c>
      <c r="F131" s="47">
        <v>25</v>
      </c>
      <c r="G131" s="5"/>
      <c r="H131" s="5"/>
      <c r="I131" s="48">
        <v>0</v>
      </c>
    </row>
    <row r="132" spans="1:9" ht="18.75">
      <c r="A132" s="45">
        <f t="shared" si="13"/>
        <v>129</v>
      </c>
      <c r="B132" s="56" t="s">
        <v>221</v>
      </c>
      <c r="C132" s="45" t="s">
        <v>6</v>
      </c>
      <c r="D132" s="46">
        <v>6</v>
      </c>
      <c r="E132" s="47">
        <f t="shared" si="12"/>
        <v>0.13707865168539327</v>
      </c>
      <c r="F132" s="47">
        <v>122</v>
      </c>
      <c r="G132" s="5"/>
      <c r="H132" s="5">
        <v>1</v>
      </c>
      <c r="I132" s="48">
        <v>0.03825</v>
      </c>
    </row>
    <row r="133" spans="1:9" ht="18.75">
      <c r="A133" s="45">
        <f t="shared" si="13"/>
        <v>130</v>
      </c>
      <c r="B133" s="56" t="s">
        <v>118</v>
      </c>
      <c r="C133" s="45" t="s">
        <v>5</v>
      </c>
      <c r="D133" s="46">
        <v>8</v>
      </c>
      <c r="E133" s="47">
        <f t="shared" si="12"/>
        <v>1.0561797752808988</v>
      </c>
      <c r="F133" s="47">
        <v>940</v>
      </c>
      <c r="G133" s="5"/>
      <c r="H133" s="5">
        <v>3</v>
      </c>
      <c r="I133" s="48">
        <v>0.03825</v>
      </c>
    </row>
    <row r="134" spans="1:9" ht="18.75">
      <c r="A134" s="45">
        <f t="shared" si="13"/>
        <v>131</v>
      </c>
      <c r="B134" s="56" t="s">
        <v>119</v>
      </c>
      <c r="C134" s="45" t="s">
        <v>10</v>
      </c>
      <c r="D134" s="46">
        <v>1</v>
      </c>
      <c r="E134" s="47">
        <f t="shared" si="12"/>
        <v>0.08797752808988764</v>
      </c>
      <c r="F134" s="47">
        <v>78.3</v>
      </c>
      <c r="G134" s="5"/>
      <c r="H134" s="45">
        <v>1</v>
      </c>
      <c r="I134" s="45">
        <v>0.023799999999999998</v>
      </c>
    </row>
    <row r="135" spans="1:9" ht="18.75">
      <c r="A135" s="45">
        <f t="shared" si="13"/>
        <v>132</v>
      </c>
      <c r="B135" s="56" t="s">
        <v>227</v>
      </c>
      <c r="C135" s="45" t="s">
        <v>7</v>
      </c>
      <c r="D135" s="46">
        <v>2</v>
      </c>
      <c r="E135" s="47">
        <f t="shared" si="12"/>
        <v>0.5561797752808989</v>
      </c>
      <c r="F135" s="47">
        <v>495</v>
      </c>
      <c r="G135" s="5">
        <v>1</v>
      </c>
      <c r="H135" s="5">
        <v>1</v>
      </c>
      <c r="I135" s="48">
        <v>0.01275</v>
      </c>
    </row>
    <row r="136" spans="1:9" ht="18.75">
      <c r="A136" s="45">
        <f t="shared" si="13"/>
        <v>133</v>
      </c>
      <c r="B136" s="56" t="s">
        <v>272</v>
      </c>
      <c r="C136" s="45" t="s">
        <v>8</v>
      </c>
      <c r="D136" s="46">
        <v>1</v>
      </c>
      <c r="E136" s="47">
        <f t="shared" si="12"/>
        <v>0.016853932584269662</v>
      </c>
      <c r="F136" s="47">
        <v>15</v>
      </c>
      <c r="G136" s="5"/>
      <c r="H136" s="5">
        <v>7</v>
      </c>
      <c r="I136" s="48">
        <v>0.11984999999999998</v>
      </c>
    </row>
    <row r="137" spans="1:9" ht="18.75">
      <c r="A137" s="45">
        <f t="shared" si="13"/>
        <v>134</v>
      </c>
      <c r="B137" s="56" t="s">
        <v>228</v>
      </c>
      <c r="C137" s="45" t="s">
        <v>5</v>
      </c>
      <c r="D137" s="46">
        <v>2</v>
      </c>
      <c r="E137" s="47">
        <f t="shared" si="12"/>
        <v>0.02808988764044944</v>
      </c>
      <c r="F137" s="47">
        <v>25</v>
      </c>
      <c r="G137" s="5"/>
      <c r="H137" s="5"/>
      <c r="I137" s="48">
        <v>0</v>
      </c>
    </row>
    <row r="138" spans="1:9" ht="18.75">
      <c r="A138" s="45">
        <f t="shared" si="13"/>
        <v>135</v>
      </c>
      <c r="B138" s="56" t="s">
        <v>121</v>
      </c>
      <c r="C138" s="45" t="s">
        <v>8</v>
      </c>
      <c r="D138" s="46">
        <v>8</v>
      </c>
      <c r="E138" s="47">
        <f t="shared" si="12"/>
        <v>0.07303370786516854</v>
      </c>
      <c r="F138" s="47">
        <v>65</v>
      </c>
      <c r="G138" s="5"/>
      <c r="H138" s="5">
        <v>1</v>
      </c>
      <c r="I138" s="48">
        <v>0.002125</v>
      </c>
    </row>
    <row r="139" spans="1:9" ht="18.75">
      <c r="A139" s="45">
        <f t="shared" si="13"/>
        <v>136</v>
      </c>
      <c r="B139" s="56" t="s">
        <v>273</v>
      </c>
      <c r="C139" s="45" t="s">
        <v>5</v>
      </c>
      <c r="D139" s="46">
        <v>2</v>
      </c>
      <c r="E139" s="47">
        <f t="shared" si="12"/>
        <v>1.7977528089887642</v>
      </c>
      <c r="F139" s="47">
        <v>1600</v>
      </c>
      <c r="G139" s="45"/>
      <c r="H139" s="5"/>
      <c r="I139" s="48">
        <v>0</v>
      </c>
    </row>
    <row r="140" spans="1:9" ht="18.75">
      <c r="A140" s="45">
        <f t="shared" si="13"/>
        <v>137</v>
      </c>
      <c r="B140" s="56" t="s">
        <v>123</v>
      </c>
      <c r="C140" s="45" t="s">
        <v>7</v>
      </c>
      <c r="D140" s="46">
        <v>1</v>
      </c>
      <c r="E140" s="47">
        <f t="shared" si="12"/>
        <v>0.011235955056179775</v>
      </c>
      <c r="F140" s="47">
        <v>10</v>
      </c>
      <c r="G140" s="5"/>
      <c r="H140" s="5"/>
      <c r="I140" s="48">
        <v>0</v>
      </c>
    </row>
    <row r="141" spans="1:9" ht="18.75">
      <c r="A141" s="45">
        <f t="shared" si="13"/>
        <v>138</v>
      </c>
      <c r="B141" s="56" t="s">
        <v>305</v>
      </c>
      <c r="C141" s="45" t="s">
        <v>7</v>
      </c>
      <c r="D141" s="46">
        <v>1</v>
      </c>
      <c r="E141" s="47">
        <f t="shared" si="12"/>
        <v>0.011235955056179775</v>
      </c>
      <c r="F141" s="47">
        <v>10</v>
      </c>
      <c r="G141" s="5"/>
      <c r="H141" s="5"/>
      <c r="I141" s="48">
        <v>0</v>
      </c>
    </row>
    <row r="142" spans="1:9" ht="18.75">
      <c r="A142" s="45">
        <f t="shared" si="13"/>
        <v>139</v>
      </c>
      <c r="B142" s="56" t="s">
        <v>306</v>
      </c>
      <c r="C142" s="45" t="s">
        <v>7</v>
      </c>
      <c r="D142" s="46">
        <v>3</v>
      </c>
      <c r="E142" s="47">
        <f t="shared" si="12"/>
        <v>0.0056179775280898875</v>
      </c>
      <c r="F142" s="47">
        <v>5</v>
      </c>
      <c r="G142" s="5"/>
      <c r="H142" s="5"/>
      <c r="I142" s="48">
        <v>0</v>
      </c>
    </row>
    <row r="143" spans="1:9" ht="18.75">
      <c r="A143" s="45">
        <f t="shared" si="13"/>
        <v>140</v>
      </c>
      <c r="B143" s="55" t="s">
        <v>338</v>
      </c>
      <c r="C143" s="45" t="s">
        <v>6</v>
      </c>
      <c r="D143" s="45"/>
      <c r="E143" s="45"/>
      <c r="F143" s="45"/>
      <c r="G143" s="45"/>
      <c r="H143" s="45">
        <v>1</v>
      </c>
      <c r="I143" s="45">
        <v>0.00425</v>
      </c>
    </row>
    <row r="144" spans="1:9" ht="18.75">
      <c r="A144" s="45">
        <f t="shared" si="13"/>
        <v>141</v>
      </c>
      <c r="B144" s="56" t="s">
        <v>126</v>
      </c>
      <c r="C144" s="45" t="s">
        <v>6</v>
      </c>
      <c r="D144" s="46">
        <v>5</v>
      </c>
      <c r="E144" s="47">
        <f>F144/1000/0.89</f>
        <v>0.2104494382022472</v>
      </c>
      <c r="F144" s="47">
        <v>187.3</v>
      </c>
      <c r="G144" s="5"/>
      <c r="H144" s="5"/>
      <c r="I144" s="48">
        <v>0</v>
      </c>
    </row>
    <row r="145" spans="1:9" ht="18.75">
      <c r="A145" s="45">
        <f t="shared" si="13"/>
        <v>142</v>
      </c>
      <c r="B145" s="55" t="s">
        <v>339</v>
      </c>
      <c r="C145" s="45" t="s">
        <v>6</v>
      </c>
      <c r="D145" s="45"/>
      <c r="E145" s="45"/>
      <c r="F145" s="45"/>
      <c r="G145" s="45"/>
      <c r="H145" s="45">
        <v>1</v>
      </c>
      <c r="I145" s="45">
        <v>0.68</v>
      </c>
    </row>
    <row r="146" spans="1:9" ht="18.75">
      <c r="A146" s="45">
        <f t="shared" si="13"/>
        <v>143</v>
      </c>
      <c r="B146" s="56" t="s">
        <v>127</v>
      </c>
      <c r="C146" s="45" t="s">
        <v>10</v>
      </c>
      <c r="D146" s="46">
        <v>10</v>
      </c>
      <c r="E146" s="47">
        <f aca="true" t="shared" si="14" ref="E146:E185">F146/1000/0.89</f>
        <v>0.1296179775280899</v>
      </c>
      <c r="F146" s="47">
        <v>115.36</v>
      </c>
      <c r="G146" s="5"/>
      <c r="H146" s="5">
        <v>1</v>
      </c>
      <c r="I146" s="48">
        <v>0.000187</v>
      </c>
    </row>
    <row r="147" spans="1:9" ht="18.75">
      <c r="A147" s="45">
        <f t="shared" si="13"/>
        <v>144</v>
      </c>
      <c r="B147" s="56" t="s">
        <v>230</v>
      </c>
      <c r="C147" s="45" t="s">
        <v>7</v>
      </c>
      <c r="D147" s="46">
        <v>1</v>
      </c>
      <c r="E147" s="47">
        <f t="shared" si="14"/>
        <v>0.011235955056179775</v>
      </c>
      <c r="F147" s="47">
        <v>10</v>
      </c>
      <c r="G147" s="5"/>
      <c r="H147" s="5"/>
      <c r="I147" s="48">
        <v>0</v>
      </c>
    </row>
    <row r="148" spans="1:9" ht="18.75">
      <c r="A148" s="45">
        <f t="shared" si="13"/>
        <v>145</v>
      </c>
      <c r="B148" s="56" t="s">
        <v>307</v>
      </c>
      <c r="C148" s="45" t="s">
        <v>6</v>
      </c>
      <c r="D148" s="46">
        <v>3</v>
      </c>
      <c r="E148" s="47">
        <f t="shared" si="14"/>
        <v>0.03932584269662922</v>
      </c>
      <c r="F148" s="47">
        <v>35</v>
      </c>
      <c r="G148" s="5"/>
      <c r="H148" s="5"/>
      <c r="I148" s="48">
        <v>0</v>
      </c>
    </row>
    <row r="149" spans="1:9" ht="18.75">
      <c r="A149" s="45">
        <f t="shared" si="13"/>
        <v>146</v>
      </c>
      <c r="B149" s="56" t="s">
        <v>128</v>
      </c>
      <c r="C149" s="45" t="s">
        <v>6</v>
      </c>
      <c r="D149" s="46">
        <v>1</v>
      </c>
      <c r="E149" s="47">
        <f t="shared" si="14"/>
        <v>0.006741573033707865</v>
      </c>
      <c r="F149" s="47">
        <v>6</v>
      </c>
      <c r="G149" s="5"/>
      <c r="H149" s="5">
        <v>1</v>
      </c>
      <c r="I149" s="48">
        <v>1.105</v>
      </c>
    </row>
    <row r="150" spans="1:9" ht="18.75">
      <c r="A150" s="45">
        <f t="shared" si="13"/>
        <v>147</v>
      </c>
      <c r="B150" s="56" t="s">
        <v>321</v>
      </c>
      <c r="C150" s="45" t="s">
        <v>281</v>
      </c>
      <c r="D150" s="46">
        <v>1</v>
      </c>
      <c r="E150" s="47">
        <f t="shared" si="14"/>
        <v>0.008988764044943821</v>
      </c>
      <c r="F150" s="47">
        <v>8</v>
      </c>
      <c r="G150" s="5"/>
      <c r="H150" s="5"/>
      <c r="I150" s="48">
        <v>0</v>
      </c>
    </row>
    <row r="151" spans="1:9" ht="18.75">
      <c r="A151" s="45">
        <f t="shared" si="13"/>
        <v>148</v>
      </c>
      <c r="B151" s="56" t="s">
        <v>231</v>
      </c>
      <c r="C151" s="45" t="s">
        <v>7</v>
      </c>
      <c r="D151" s="46">
        <v>3</v>
      </c>
      <c r="E151" s="47">
        <f t="shared" si="14"/>
        <v>0.029213483146067414</v>
      </c>
      <c r="F151" s="47">
        <v>26</v>
      </c>
      <c r="G151" s="5"/>
      <c r="H151" s="5"/>
      <c r="I151" s="48">
        <v>0</v>
      </c>
    </row>
    <row r="152" spans="1:9" ht="18.75">
      <c r="A152" s="45">
        <f t="shared" si="13"/>
        <v>149</v>
      </c>
      <c r="B152" s="56" t="s">
        <v>131</v>
      </c>
      <c r="C152" s="45" t="s">
        <v>6</v>
      </c>
      <c r="D152" s="46">
        <v>9</v>
      </c>
      <c r="E152" s="47">
        <f t="shared" si="14"/>
        <v>0.3357303370786517</v>
      </c>
      <c r="F152" s="47">
        <v>298.8</v>
      </c>
      <c r="G152" s="5">
        <v>3</v>
      </c>
      <c r="H152" s="5">
        <v>6</v>
      </c>
      <c r="I152" s="48">
        <v>0.11220000000000001</v>
      </c>
    </row>
    <row r="153" spans="1:9" ht="18.75">
      <c r="A153" s="45">
        <f t="shared" si="13"/>
        <v>150</v>
      </c>
      <c r="B153" s="56" t="s">
        <v>232</v>
      </c>
      <c r="C153" s="45" t="s">
        <v>7</v>
      </c>
      <c r="D153" s="46">
        <v>1</v>
      </c>
      <c r="E153" s="47">
        <f t="shared" si="14"/>
        <v>0.0056179775280898875</v>
      </c>
      <c r="F153" s="47">
        <v>5</v>
      </c>
      <c r="G153" s="5"/>
      <c r="H153" s="5"/>
      <c r="I153" s="48">
        <v>0</v>
      </c>
    </row>
    <row r="154" spans="1:9" ht="18.75">
      <c r="A154" s="45">
        <f t="shared" si="13"/>
        <v>151</v>
      </c>
      <c r="B154" s="56" t="s">
        <v>132</v>
      </c>
      <c r="C154" s="45" t="s">
        <v>7</v>
      </c>
      <c r="D154" s="46">
        <v>11</v>
      </c>
      <c r="E154" s="47">
        <f t="shared" si="14"/>
        <v>0.012640449438202247</v>
      </c>
      <c r="F154" s="47">
        <v>11.25</v>
      </c>
      <c r="G154" s="5"/>
      <c r="H154" s="5"/>
      <c r="I154" s="48">
        <v>0</v>
      </c>
    </row>
    <row r="155" spans="1:9" ht="18.75">
      <c r="A155" s="45">
        <f t="shared" si="13"/>
        <v>152</v>
      </c>
      <c r="B155" s="56" t="s">
        <v>133</v>
      </c>
      <c r="C155" s="45" t="s">
        <v>10</v>
      </c>
      <c r="D155" s="46">
        <v>2</v>
      </c>
      <c r="E155" s="47">
        <f t="shared" si="14"/>
        <v>0.8539325842696629</v>
      </c>
      <c r="F155" s="47">
        <v>760</v>
      </c>
      <c r="G155" s="5"/>
      <c r="H155" s="5">
        <v>2</v>
      </c>
      <c r="I155" s="48">
        <v>0.0935</v>
      </c>
    </row>
    <row r="156" spans="1:9" ht="18.75">
      <c r="A156" s="45">
        <f t="shared" si="13"/>
        <v>153</v>
      </c>
      <c r="B156" s="56" t="s">
        <v>308</v>
      </c>
      <c r="C156" s="45" t="s">
        <v>7</v>
      </c>
      <c r="D156" s="46">
        <v>4</v>
      </c>
      <c r="E156" s="47">
        <f t="shared" si="14"/>
        <v>0.03</v>
      </c>
      <c r="F156" s="47">
        <v>26.7</v>
      </c>
      <c r="G156" s="5"/>
      <c r="H156" s="5"/>
      <c r="I156" s="48">
        <v>0</v>
      </c>
    </row>
    <row r="157" spans="1:9" ht="18.75">
      <c r="A157" s="45">
        <f t="shared" si="13"/>
        <v>154</v>
      </c>
      <c r="B157" s="56" t="s">
        <v>309</v>
      </c>
      <c r="C157" s="45" t="s">
        <v>6</v>
      </c>
      <c r="D157" s="46">
        <v>2</v>
      </c>
      <c r="E157" s="47">
        <f t="shared" si="14"/>
        <v>0.02247191011235955</v>
      </c>
      <c r="F157" s="47">
        <v>20</v>
      </c>
      <c r="G157" s="5"/>
      <c r="H157" s="45">
        <v>1</v>
      </c>
      <c r="I157" s="45">
        <v>0.04097</v>
      </c>
    </row>
    <row r="158" spans="1:9" ht="18.75">
      <c r="A158" s="45">
        <f t="shared" si="13"/>
        <v>155</v>
      </c>
      <c r="B158" s="56" t="s">
        <v>310</v>
      </c>
      <c r="C158" s="45" t="s">
        <v>7</v>
      </c>
      <c r="D158" s="46">
        <v>1</v>
      </c>
      <c r="E158" s="47">
        <f t="shared" si="14"/>
        <v>0.011235955056179775</v>
      </c>
      <c r="F158" s="47">
        <v>10</v>
      </c>
      <c r="G158" s="5"/>
      <c r="H158" s="5"/>
      <c r="I158" s="48">
        <v>0</v>
      </c>
    </row>
    <row r="159" spans="1:9" ht="18.75">
      <c r="A159" s="45">
        <f t="shared" si="13"/>
        <v>156</v>
      </c>
      <c r="B159" s="56" t="s">
        <v>112</v>
      </c>
      <c r="C159" s="45" t="s">
        <v>21</v>
      </c>
      <c r="D159" s="46">
        <v>3</v>
      </c>
      <c r="E159" s="47">
        <f t="shared" si="14"/>
        <v>0.016853932584269662</v>
      </c>
      <c r="F159" s="47">
        <v>15</v>
      </c>
      <c r="G159" s="5"/>
      <c r="H159" s="5">
        <v>10</v>
      </c>
      <c r="I159" s="48">
        <v>0.0765</v>
      </c>
    </row>
    <row r="160" spans="1:9" ht="18.75">
      <c r="A160" s="45">
        <f t="shared" si="13"/>
        <v>157</v>
      </c>
      <c r="B160" s="56" t="s">
        <v>112</v>
      </c>
      <c r="C160" s="45" t="s">
        <v>5</v>
      </c>
      <c r="D160" s="46">
        <v>5</v>
      </c>
      <c r="E160" s="47">
        <f t="shared" si="14"/>
        <v>0.024719101123595502</v>
      </c>
      <c r="F160" s="47">
        <v>22</v>
      </c>
      <c r="G160" s="5"/>
      <c r="H160" s="5"/>
      <c r="I160" s="48">
        <v>0</v>
      </c>
    </row>
    <row r="161" spans="1:9" ht="18.75">
      <c r="A161" s="45">
        <f t="shared" si="13"/>
        <v>158</v>
      </c>
      <c r="B161" s="56" t="s">
        <v>134</v>
      </c>
      <c r="C161" s="45" t="s">
        <v>6</v>
      </c>
      <c r="D161" s="46">
        <v>6</v>
      </c>
      <c r="E161" s="47">
        <f t="shared" si="14"/>
        <v>0.04607640449438202</v>
      </c>
      <c r="F161" s="47">
        <v>41.008</v>
      </c>
      <c r="G161" s="5"/>
      <c r="H161" s="5"/>
      <c r="I161" s="48">
        <v>0</v>
      </c>
    </row>
    <row r="162" spans="1:9" ht="18.75">
      <c r="A162" s="45">
        <f t="shared" si="13"/>
        <v>159</v>
      </c>
      <c r="B162" s="56" t="s">
        <v>135</v>
      </c>
      <c r="C162" s="45" t="s">
        <v>10</v>
      </c>
      <c r="D162" s="46">
        <v>4</v>
      </c>
      <c r="E162" s="47">
        <f t="shared" si="14"/>
        <v>0.13820224719101123</v>
      </c>
      <c r="F162" s="47">
        <v>123</v>
      </c>
      <c r="G162" s="5"/>
      <c r="H162" s="5">
        <v>3</v>
      </c>
      <c r="I162" s="48">
        <v>0.029750000000000002</v>
      </c>
    </row>
    <row r="163" spans="1:9" ht="18.75">
      <c r="A163" s="45">
        <f t="shared" si="13"/>
        <v>160</v>
      </c>
      <c r="B163" s="56" t="s">
        <v>136</v>
      </c>
      <c r="C163" s="45" t="s">
        <v>6</v>
      </c>
      <c r="D163" s="46">
        <v>1</v>
      </c>
      <c r="E163" s="47">
        <f t="shared" si="14"/>
        <v>0.016853932584269662</v>
      </c>
      <c r="F163" s="47">
        <v>15</v>
      </c>
      <c r="G163" s="5"/>
      <c r="H163" s="5">
        <v>3</v>
      </c>
      <c r="I163" s="48">
        <v>0.833</v>
      </c>
    </row>
    <row r="164" spans="1:9" ht="18.75">
      <c r="A164" s="45">
        <f t="shared" si="13"/>
        <v>161</v>
      </c>
      <c r="B164" s="56" t="s">
        <v>235</v>
      </c>
      <c r="C164" s="45" t="s">
        <v>6</v>
      </c>
      <c r="D164" s="46">
        <v>1</v>
      </c>
      <c r="E164" s="47">
        <f t="shared" si="14"/>
        <v>0.007865168539325843</v>
      </c>
      <c r="F164" s="47">
        <v>7</v>
      </c>
      <c r="G164" s="5"/>
      <c r="H164" s="5"/>
      <c r="I164" s="48">
        <v>0</v>
      </c>
    </row>
    <row r="165" spans="1:9" ht="18.75">
      <c r="A165" s="45">
        <f t="shared" si="13"/>
        <v>162</v>
      </c>
      <c r="B165" s="56" t="s">
        <v>137</v>
      </c>
      <c r="C165" s="45" t="s">
        <v>7</v>
      </c>
      <c r="D165" s="46">
        <v>1</v>
      </c>
      <c r="E165" s="47">
        <f t="shared" si="14"/>
        <v>0.007865168539325843</v>
      </c>
      <c r="F165" s="47">
        <v>7</v>
      </c>
      <c r="G165" s="5"/>
      <c r="H165" s="5"/>
      <c r="I165" s="48">
        <v>0</v>
      </c>
    </row>
    <row r="166" spans="1:9" ht="18.75">
      <c r="A166" s="45">
        <f t="shared" si="13"/>
        <v>163</v>
      </c>
      <c r="B166" s="56" t="s">
        <v>236</v>
      </c>
      <c r="C166" s="45" t="s">
        <v>6</v>
      </c>
      <c r="D166" s="46">
        <v>10</v>
      </c>
      <c r="E166" s="47">
        <f t="shared" si="14"/>
        <v>1.401123595505618</v>
      </c>
      <c r="F166" s="47">
        <v>1247</v>
      </c>
      <c r="G166" s="5"/>
      <c r="H166" s="5"/>
      <c r="I166" s="48">
        <v>0</v>
      </c>
    </row>
    <row r="167" spans="1:9" ht="18.75">
      <c r="A167" s="45">
        <f t="shared" si="13"/>
        <v>164</v>
      </c>
      <c r="B167" s="56" t="s">
        <v>138</v>
      </c>
      <c r="C167" s="45" t="s">
        <v>6</v>
      </c>
      <c r="D167" s="46">
        <v>35</v>
      </c>
      <c r="E167" s="47">
        <f t="shared" si="14"/>
        <v>0.6797752808988764</v>
      </c>
      <c r="F167" s="47">
        <v>605</v>
      </c>
      <c r="G167" s="5"/>
      <c r="H167" s="5">
        <v>8</v>
      </c>
      <c r="I167" s="48">
        <v>0.14959999999999998</v>
      </c>
    </row>
    <row r="168" spans="1:9" ht="18.75">
      <c r="A168" s="45">
        <f t="shared" si="13"/>
        <v>165</v>
      </c>
      <c r="B168" s="56" t="s">
        <v>311</v>
      </c>
      <c r="C168" s="45" t="s">
        <v>7</v>
      </c>
      <c r="D168" s="46">
        <v>3</v>
      </c>
      <c r="E168" s="47">
        <f t="shared" si="14"/>
        <v>0.02808988764044944</v>
      </c>
      <c r="F168" s="47">
        <v>25</v>
      </c>
      <c r="G168" s="5"/>
      <c r="H168" s="5"/>
      <c r="I168" s="48">
        <v>0</v>
      </c>
    </row>
    <row r="169" spans="1:9" ht="18.75">
      <c r="A169" s="45">
        <f t="shared" si="13"/>
        <v>166</v>
      </c>
      <c r="B169" s="56" t="s">
        <v>237</v>
      </c>
      <c r="C169" s="45" t="s">
        <v>7</v>
      </c>
      <c r="D169" s="46">
        <v>1</v>
      </c>
      <c r="E169" s="47">
        <f t="shared" si="14"/>
        <v>0.012359550561797751</v>
      </c>
      <c r="F169" s="47">
        <v>11</v>
      </c>
      <c r="G169" s="5"/>
      <c r="H169" s="5"/>
      <c r="I169" s="48">
        <v>0</v>
      </c>
    </row>
    <row r="170" spans="1:9" ht="18.75">
      <c r="A170" s="45">
        <f t="shared" si="13"/>
        <v>167</v>
      </c>
      <c r="B170" s="56" t="s">
        <v>38</v>
      </c>
      <c r="C170" s="45" t="s">
        <v>7</v>
      </c>
      <c r="D170" s="46">
        <v>41</v>
      </c>
      <c r="E170" s="47">
        <f t="shared" si="14"/>
        <v>0.6910112359550562</v>
      </c>
      <c r="F170" s="47">
        <v>615</v>
      </c>
      <c r="G170" s="5"/>
      <c r="H170" s="5">
        <v>1</v>
      </c>
      <c r="I170" s="48">
        <v>0.0085</v>
      </c>
    </row>
    <row r="171" spans="1:9" ht="18.75">
      <c r="A171" s="45">
        <f t="shared" si="13"/>
        <v>168</v>
      </c>
      <c r="B171" s="56" t="s">
        <v>238</v>
      </c>
      <c r="C171" s="45" t="s">
        <v>8</v>
      </c>
      <c r="D171" s="46">
        <v>1</v>
      </c>
      <c r="E171" s="47">
        <f t="shared" si="14"/>
        <v>0.0056179775280898875</v>
      </c>
      <c r="F171" s="47">
        <v>5</v>
      </c>
      <c r="G171" s="5"/>
      <c r="H171" s="5"/>
      <c r="I171" s="48">
        <v>0</v>
      </c>
    </row>
    <row r="172" spans="1:9" ht="18.75">
      <c r="A172" s="45">
        <f t="shared" si="13"/>
        <v>169</v>
      </c>
      <c r="B172" s="56" t="s">
        <v>239</v>
      </c>
      <c r="C172" s="45" t="s">
        <v>7</v>
      </c>
      <c r="D172" s="46">
        <v>2</v>
      </c>
      <c r="E172" s="47">
        <f t="shared" si="14"/>
        <v>0.021910112359550562</v>
      </c>
      <c r="F172" s="47">
        <v>19.5</v>
      </c>
      <c r="G172" s="5"/>
      <c r="H172" s="5"/>
      <c r="I172" s="48">
        <v>0</v>
      </c>
    </row>
    <row r="173" spans="1:9" ht="18.75">
      <c r="A173" s="45">
        <f t="shared" si="13"/>
        <v>170</v>
      </c>
      <c r="B173" s="56" t="s">
        <v>140</v>
      </c>
      <c r="C173" s="45" t="s">
        <v>5</v>
      </c>
      <c r="D173" s="46">
        <v>3</v>
      </c>
      <c r="E173" s="47">
        <f t="shared" si="14"/>
        <v>0.054494382022471914</v>
      </c>
      <c r="F173" s="47">
        <v>48.5</v>
      </c>
      <c r="G173" s="5"/>
      <c r="H173" s="5"/>
      <c r="I173" s="48">
        <v>0</v>
      </c>
    </row>
    <row r="174" spans="1:9" ht="18.75">
      <c r="A174" s="45">
        <f t="shared" si="13"/>
        <v>171</v>
      </c>
      <c r="B174" s="56" t="s">
        <v>241</v>
      </c>
      <c r="C174" s="45" t="s">
        <v>6</v>
      </c>
      <c r="D174" s="46">
        <v>1</v>
      </c>
      <c r="E174" s="47">
        <f t="shared" si="14"/>
        <v>0.0056179775280898875</v>
      </c>
      <c r="F174" s="47">
        <v>5</v>
      </c>
      <c r="G174" s="5"/>
      <c r="H174" s="5"/>
      <c r="I174" s="48">
        <v>0</v>
      </c>
    </row>
    <row r="175" spans="1:9" ht="18.75">
      <c r="A175" s="45">
        <f t="shared" si="13"/>
        <v>172</v>
      </c>
      <c r="B175" s="56" t="s">
        <v>141</v>
      </c>
      <c r="C175" s="45" t="s">
        <v>7</v>
      </c>
      <c r="D175" s="46">
        <v>3</v>
      </c>
      <c r="E175" s="47">
        <f t="shared" si="14"/>
        <v>0.05056179775280899</v>
      </c>
      <c r="F175" s="47">
        <v>45</v>
      </c>
      <c r="G175" s="5"/>
      <c r="H175" s="5"/>
      <c r="I175" s="48">
        <v>0</v>
      </c>
    </row>
    <row r="176" spans="1:9" ht="18.75">
      <c r="A176" s="45">
        <f t="shared" si="13"/>
        <v>173</v>
      </c>
      <c r="B176" s="56" t="s">
        <v>142</v>
      </c>
      <c r="C176" s="45" t="s">
        <v>10</v>
      </c>
      <c r="D176" s="46">
        <v>2</v>
      </c>
      <c r="E176" s="47">
        <f t="shared" si="14"/>
        <v>0.011797752808988765</v>
      </c>
      <c r="F176" s="47">
        <v>10.5</v>
      </c>
      <c r="G176" s="5"/>
      <c r="H176" s="5"/>
      <c r="I176" s="48">
        <v>0</v>
      </c>
    </row>
    <row r="177" spans="1:9" ht="18.75">
      <c r="A177" s="45">
        <f t="shared" si="13"/>
        <v>174</v>
      </c>
      <c r="B177" s="56" t="s">
        <v>143</v>
      </c>
      <c r="C177" s="45" t="s">
        <v>7</v>
      </c>
      <c r="D177" s="46">
        <v>2</v>
      </c>
      <c r="E177" s="47">
        <f t="shared" si="14"/>
        <v>0.06741573033707865</v>
      </c>
      <c r="F177" s="47">
        <v>60</v>
      </c>
      <c r="G177" s="5"/>
      <c r="H177" s="5">
        <v>2</v>
      </c>
      <c r="I177" s="48">
        <v>0.0255</v>
      </c>
    </row>
    <row r="178" spans="1:9" ht="18.75">
      <c r="A178" s="45">
        <f t="shared" si="13"/>
        <v>175</v>
      </c>
      <c r="B178" s="56" t="s">
        <v>144</v>
      </c>
      <c r="C178" s="45" t="s">
        <v>8</v>
      </c>
      <c r="D178" s="46">
        <v>1</v>
      </c>
      <c r="E178" s="47">
        <f t="shared" si="14"/>
        <v>0.016853932584269662</v>
      </c>
      <c r="F178" s="47">
        <v>15</v>
      </c>
      <c r="G178" s="5"/>
      <c r="H178" s="5">
        <v>3</v>
      </c>
      <c r="I178" s="48">
        <v>0.03825</v>
      </c>
    </row>
    <row r="179" spans="1:9" ht="18.75">
      <c r="A179" s="45">
        <f t="shared" si="13"/>
        <v>176</v>
      </c>
      <c r="B179" s="56" t="s">
        <v>147</v>
      </c>
      <c r="C179" s="45" t="s">
        <v>6</v>
      </c>
      <c r="D179" s="46">
        <v>10</v>
      </c>
      <c r="E179" s="47">
        <f t="shared" si="14"/>
        <v>1.3137078651685394</v>
      </c>
      <c r="F179" s="47">
        <v>1169.2</v>
      </c>
      <c r="G179" s="5"/>
      <c r="H179" s="5">
        <v>3</v>
      </c>
      <c r="I179" s="48">
        <v>0.022949999999999998</v>
      </c>
    </row>
    <row r="180" spans="1:9" ht="18.75">
      <c r="A180" s="45">
        <f t="shared" si="13"/>
        <v>177</v>
      </c>
      <c r="B180" s="56" t="s">
        <v>39</v>
      </c>
      <c r="C180" s="45" t="s">
        <v>7</v>
      </c>
      <c r="D180" s="46">
        <v>1</v>
      </c>
      <c r="E180" s="47">
        <f t="shared" si="14"/>
        <v>0.011235955056179775</v>
      </c>
      <c r="F180" s="47">
        <v>10</v>
      </c>
      <c r="G180" s="5"/>
      <c r="H180" s="5">
        <v>1</v>
      </c>
      <c r="I180" s="48">
        <v>0.01275</v>
      </c>
    </row>
    <row r="181" spans="1:9" ht="18.75">
      <c r="A181" s="45">
        <f t="shared" si="13"/>
        <v>178</v>
      </c>
      <c r="B181" s="56" t="s">
        <v>148</v>
      </c>
      <c r="C181" s="45" t="s">
        <v>7</v>
      </c>
      <c r="D181" s="46">
        <v>6</v>
      </c>
      <c r="E181" s="47">
        <f t="shared" si="14"/>
        <v>0.0898876404494382</v>
      </c>
      <c r="F181" s="47">
        <v>80</v>
      </c>
      <c r="G181" s="5"/>
      <c r="H181" s="5">
        <v>7</v>
      </c>
      <c r="I181" s="48">
        <v>0.07394999999999999</v>
      </c>
    </row>
    <row r="182" spans="1:9" ht="18.75">
      <c r="A182" s="45">
        <f t="shared" si="13"/>
        <v>179</v>
      </c>
      <c r="B182" s="56" t="s">
        <v>244</v>
      </c>
      <c r="C182" s="45" t="s">
        <v>7</v>
      </c>
      <c r="D182" s="46">
        <v>1</v>
      </c>
      <c r="E182" s="47">
        <f t="shared" si="14"/>
        <v>0.0056179775280898875</v>
      </c>
      <c r="F182" s="47">
        <v>5</v>
      </c>
      <c r="G182" s="5"/>
      <c r="H182" s="5">
        <v>1</v>
      </c>
      <c r="I182" s="48">
        <v>0.00425</v>
      </c>
    </row>
    <row r="183" spans="1:9" ht="18.75">
      <c r="A183" s="45">
        <f t="shared" si="13"/>
        <v>180</v>
      </c>
      <c r="B183" s="56" t="s">
        <v>246</v>
      </c>
      <c r="C183" s="45" t="s">
        <v>6</v>
      </c>
      <c r="D183" s="46">
        <v>1</v>
      </c>
      <c r="E183" s="47">
        <f t="shared" si="14"/>
        <v>0.007865168539325843</v>
      </c>
      <c r="F183" s="47">
        <v>7</v>
      </c>
      <c r="G183" s="5"/>
      <c r="H183" s="5"/>
      <c r="I183" s="48">
        <v>0</v>
      </c>
    </row>
    <row r="184" spans="1:9" ht="18.75">
      <c r="A184" s="45">
        <f t="shared" si="13"/>
        <v>181</v>
      </c>
      <c r="B184" s="56" t="s">
        <v>149</v>
      </c>
      <c r="C184" s="45" t="s">
        <v>8</v>
      </c>
      <c r="D184" s="46">
        <v>6</v>
      </c>
      <c r="E184" s="47">
        <f t="shared" si="14"/>
        <v>0.12134831460674157</v>
      </c>
      <c r="F184" s="47">
        <v>108</v>
      </c>
      <c r="G184" s="5"/>
      <c r="H184" s="5"/>
      <c r="I184" s="48">
        <v>0</v>
      </c>
    </row>
    <row r="185" spans="1:9" ht="18.75">
      <c r="A185" s="45">
        <f t="shared" si="13"/>
        <v>182</v>
      </c>
      <c r="B185" s="56" t="s">
        <v>247</v>
      </c>
      <c r="C185" s="45" t="s">
        <v>7</v>
      </c>
      <c r="D185" s="46">
        <v>1</v>
      </c>
      <c r="E185" s="47">
        <f t="shared" si="14"/>
        <v>0.016853932584269662</v>
      </c>
      <c r="F185" s="47">
        <v>15</v>
      </c>
      <c r="G185" s="5"/>
      <c r="H185" s="5"/>
      <c r="I185" s="48">
        <v>0</v>
      </c>
    </row>
    <row r="186" spans="1:9" ht="18.75">
      <c r="A186" s="45">
        <f t="shared" si="13"/>
        <v>183</v>
      </c>
      <c r="B186" s="55" t="s">
        <v>340</v>
      </c>
      <c r="C186" s="45" t="s">
        <v>7</v>
      </c>
      <c r="D186" s="45"/>
      <c r="E186" s="45"/>
      <c r="F186" s="45"/>
      <c r="G186" s="45"/>
      <c r="H186" s="45">
        <v>2</v>
      </c>
      <c r="I186" s="45">
        <v>0.0629</v>
      </c>
    </row>
    <row r="187" spans="1:9" ht="18.75">
      <c r="A187" s="45">
        <f t="shared" si="13"/>
        <v>184</v>
      </c>
      <c r="B187" s="56" t="s">
        <v>249</v>
      </c>
      <c r="C187" s="45" t="s">
        <v>7</v>
      </c>
      <c r="D187" s="46">
        <v>2</v>
      </c>
      <c r="E187" s="47">
        <f>F187/1000/0.89</f>
        <v>0.033707865168539325</v>
      </c>
      <c r="F187" s="47">
        <v>30</v>
      </c>
      <c r="G187" s="5"/>
      <c r="H187" s="5">
        <v>3</v>
      </c>
      <c r="I187" s="48">
        <v>0.059500000000000004</v>
      </c>
    </row>
    <row r="188" spans="1:9" ht="18.75">
      <c r="A188" s="45">
        <f t="shared" si="13"/>
        <v>185</v>
      </c>
      <c r="B188" s="56" t="s">
        <v>250</v>
      </c>
      <c r="C188" s="45" t="s">
        <v>10</v>
      </c>
      <c r="D188" s="46">
        <v>7</v>
      </c>
      <c r="E188" s="47">
        <f>F188/1000/0.89</f>
        <v>0.05730337078651685</v>
      </c>
      <c r="F188" s="47">
        <v>51</v>
      </c>
      <c r="G188" s="5"/>
      <c r="H188" s="5"/>
      <c r="I188" s="48">
        <v>0</v>
      </c>
    </row>
    <row r="189" spans="1:9" ht="18.75">
      <c r="A189" s="45">
        <f t="shared" si="13"/>
        <v>186</v>
      </c>
      <c r="B189" s="56" t="s">
        <v>251</v>
      </c>
      <c r="C189" s="45" t="s">
        <v>7</v>
      </c>
      <c r="D189" s="46">
        <v>1</v>
      </c>
      <c r="E189" s="47">
        <f>F189/1000/0.89</f>
        <v>0.0898876404494382</v>
      </c>
      <c r="F189" s="47">
        <v>80</v>
      </c>
      <c r="G189" s="5"/>
      <c r="H189" s="5"/>
      <c r="I189" s="48">
        <v>0</v>
      </c>
    </row>
    <row r="190" spans="1:10" ht="18.75">
      <c r="A190" s="45">
        <f t="shared" si="13"/>
        <v>187</v>
      </c>
      <c r="B190" s="55" t="s">
        <v>341</v>
      </c>
      <c r="C190" s="45" t="s">
        <v>7</v>
      </c>
      <c r="D190" s="45"/>
      <c r="E190" s="45"/>
      <c r="F190" s="45"/>
      <c r="G190" s="45"/>
      <c r="H190" s="45">
        <v>1</v>
      </c>
      <c r="I190" s="45">
        <v>1.3</v>
      </c>
      <c r="J190" s="49">
        <f>I190+1.3</f>
        <v>2.6</v>
      </c>
    </row>
    <row r="191" spans="1:9" ht="18.75">
      <c r="A191" s="45">
        <f t="shared" si="13"/>
        <v>188</v>
      </c>
      <c r="B191" s="56" t="s">
        <v>150</v>
      </c>
      <c r="C191" s="45" t="s">
        <v>10</v>
      </c>
      <c r="D191" s="46">
        <v>1</v>
      </c>
      <c r="E191" s="47">
        <f aca="true" t="shared" si="15" ref="E191:E197">F191/1000/0.89</f>
        <v>0.016853932584269662</v>
      </c>
      <c r="F191" s="47">
        <v>15</v>
      </c>
      <c r="G191" s="5" t="s">
        <v>4</v>
      </c>
      <c r="H191" s="5">
        <v>1</v>
      </c>
      <c r="I191" s="48">
        <v>0.01275</v>
      </c>
    </row>
    <row r="192" spans="1:9" ht="18.75">
      <c r="A192" s="45">
        <f t="shared" si="13"/>
        <v>189</v>
      </c>
      <c r="B192" s="56" t="s">
        <v>151</v>
      </c>
      <c r="C192" s="45" t="s">
        <v>6</v>
      </c>
      <c r="D192" s="46">
        <v>1</v>
      </c>
      <c r="E192" s="47">
        <f t="shared" si="15"/>
        <v>0.22471910112359553</v>
      </c>
      <c r="F192" s="47">
        <v>200</v>
      </c>
      <c r="G192" s="5"/>
      <c r="H192" s="5"/>
      <c r="I192" s="48">
        <v>0</v>
      </c>
    </row>
    <row r="193" spans="1:9" ht="18.75">
      <c r="A193" s="45">
        <f t="shared" si="13"/>
        <v>190</v>
      </c>
      <c r="B193" s="56" t="s">
        <v>312</v>
      </c>
      <c r="C193" s="45" t="s">
        <v>8</v>
      </c>
      <c r="D193" s="46">
        <v>3</v>
      </c>
      <c r="E193" s="47">
        <f t="shared" si="15"/>
        <v>0.15730337078651688</v>
      </c>
      <c r="F193" s="47">
        <v>140</v>
      </c>
      <c r="G193" s="5"/>
      <c r="H193" s="5"/>
      <c r="I193" s="48">
        <v>0</v>
      </c>
    </row>
    <row r="194" spans="1:9" ht="18.75">
      <c r="A194" s="45">
        <f t="shared" si="13"/>
        <v>191</v>
      </c>
      <c r="B194" s="56" t="s">
        <v>252</v>
      </c>
      <c r="C194" s="45" t="s">
        <v>8</v>
      </c>
      <c r="D194" s="46">
        <v>2</v>
      </c>
      <c r="E194" s="47">
        <f t="shared" si="15"/>
        <v>0.06179775280898876</v>
      </c>
      <c r="F194" s="47">
        <v>55</v>
      </c>
      <c r="G194" s="5"/>
      <c r="H194" s="5"/>
      <c r="I194" s="48">
        <v>0</v>
      </c>
    </row>
    <row r="195" spans="1:9" ht="18.75">
      <c r="A195" s="45">
        <f aca="true" t="shared" si="16" ref="A195:A231">A194+1</f>
        <v>192</v>
      </c>
      <c r="B195" s="56" t="s">
        <v>253</v>
      </c>
      <c r="C195" s="45" t="s">
        <v>7</v>
      </c>
      <c r="D195" s="46">
        <v>1</v>
      </c>
      <c r="E195" s="47">
        <f t="shared" si="15"/>
        <v>0.008988764044943821</v>
      </c>
      <c r="F195" s="47">
        <v>8</v>
      </c>
      <c r="G195" s="5"/>
      <c r="H195" s="5"/>
      <c r="I195" s="48">
        <v>0</v>
      </c>
    </row>
    <row r="196" spans="1:9" ht="18.75">
      <c r="A196" s="45">
        <f t="shared" si="16"/>
        <v>193</v>
      </c>
      <c r="B196" s="56" t="s">
        <v>153</v>
      </c>
      <c r="C196" s="45" t="s">
        <v>11</v>
      </c>
      <c r="D196" s="46">
        <v>4</v>
      </c>
      <c r="E196" s="47">
        <f t="shared" si="15"/>
        <v>0.04606741573033708</v>
      </c>
      <c r="F196" s="47">
        <v>41</v>
      </c>
      <c r="G196" s="5"/>
      <c r="H196" s="5">
        <v>9</v>
      </c>
      <c r="I196" s="48">
        <v>0.0841925</v>
      </c>
    </row>
    <row r="197" spans="1:9" ht="18.75">
      <c r="A197" s="45">
        <f t="shared" si="16"/>
        <v>194</v>
      </c>
      <c r="B197" s="56" t="s">
        <v>254</v>
      </c>
      <c r="C197" s="45" t="s">
        <v>7</v>
      </c>
      <c r="D197" s="46">
        <v>1</v>
      </c>
      <c r="E197" s="47">
        <f t="shared" si="15"/>
        <v>0.016853932584269662</v>
      </c>
      <c r="F197" s="47">
        <v>15</v>
      </c>
      <c r="G197" s="5"/>
      <c r="H197" s="5"/>
      <c r="I197" s="48">
        <v>0</v>
      </c>
    </row>
    <row r="198" spans="1:9" ht="18.75">
      <c r="A198" s="45">
        <f t="shared" si="16"/>
        <v>195</v>
      </c>
      <c r="B198" s="55" t="s">
        <v>342</v>
      </c>
      <c r="C198" s="45" t="s">
        <v>11</v>
      </c>
      <c r="D198" s="45"/>
      <c r="E198" s="45"/>
      <c r="F198" s="45"/>
      <c r="G198" s="45"/>
      <c r="H198" s="45">
        <v>5</v>
      </c>
      <c r="I198" s="45">
        <v>0.5864999999999999</v>
      </c>
    </row>
    <row r="199" spans="1:9" ht="18.75">
      <c r="A199" s="45">
        <f t="shared" si="16"/>
        <v>196</v>
      </c>
      <c r="B199" s="56" t="s">
        <v>155</v>
      </c>
      <c r="C199" s="45" t="s">
        <v>6</v>
      </c>
      <c r="D199" s="46">
        <v>1</v>
      </c>
      <c r="E199" s="47">
        <f aca="true" t="shared" si="17" ref="E199:E207">F199/1000/0.89</f>
        <v>0.006741573033707865</v>
      </c>
      <c r="F199" s="47">
        <v>6</v>
      </c>
      <c r="G199" s="5"/>
      <c r="H199" s="5"/>
      <c r="I199" s="48">
        <v>0</v>
      </c>
    </row>
    <row r="200" spans="1:9" ht="18.75">
      <c r="A200" s="45">
        <f t="shared" si="16"/>
        <v>197</v>
      </c>
      <c r="B200" s="56" t="s">
        <v>314</v>
      </c>
      <c r="C200" s="45" t="s">
        <v>5</v>
      </c>
      <c r="D200" s="46">
        <v>3</v>
      </c>
      <c r="E200" s="47">
        <f t="shared" si="17"/>
        <v>0.004213483146067416</v>
      </c>
      <c r="F200" s="47">
        <v>3.75</v>
      </c>
      <c r="G200" s="5"/>
      <c r="H200" s="5"/>
      <c r="I200" s="48">
        <v>0</v>
      </c>
    </row>
    <row r="201" spans="1:9" ht="18.75">
      <c r="A201" s="45">
        <f t="shared" si="16"/>
        <v>198</v>
      </c>
      <c r="B201" s="56" t="s">
        <v>313</v>
      </c>
      <c r="C201" s="45" t="s">
        <v>7</v>
      </c>
      <c r="D201" s="46">
        <v>1</v>
      </c>
      <c r="E201" s="47">
        <f t="shared" si="17"/>
        <v>0.016853932584269662</v>
      </c>
      <c r="F201" s="47">
        <v>15</v>
      </c>
      <c r="G201" s="5"/>
      <c r="H201" s="5"/>
      <c r="I201" s="48">
        <v>0</v>
      </c>
    </row>
    <row r="202" spans="1:9" ht="18.75">
      <c r="A202" s="45">
        <f t="shared" si="16"/>
        <v>199</v>
      </c>
      <c r="B202" s="56" t="s">
        <v>157</v>
      </c>
      <c r="C202" s="45" t="s">
        <v>7</v>
      </c>
      <c r="D202" s="46">
        <v>7</v>
      </c>
      <c r="E202" s="47">
        <f t="shared" si="17"/>
        <v>0.11235955056179776</v>
      </c>
      <c r="F202" s="47">
        <v>100</v>
      </c>
      <c r="G202" s="5"/>
      <c r="H202" s="5">
        <v>2</v>
      </c>
      <c r="I202" s="48">
        <v>0.019549999999999998</v>
      </c>
    </row>
    <row r="203" spans="1:9" ht="18.75">
      <c r="A203" s="45">
        <f t="shared" si="16"/>
        <v>200</v>
      </c>
      <c r="B203" s="56" t="s">
        <v>40</v>
      </c>
      <c r="C203" s="45" t="s">
        <v>8</v>
      </c>
      <c r="D203" s="46">
        <v>1</v>
      </c>
      <c r="E203" s="47">
        <f t="shared" si="17"/>
        <v>0.0016853932584269663</v>
      </c>
      <c r="F203" s="47">
        <v>1.5</v>
      </c>
      <c r="G203" s="5"/>
      <c r="H203" s="5">
        <v>1</v>
      </c>
      <c r="I203" s="48">
        <v>0.0035700000000000003</v>
      </c>
    </row>
    <row r="204" spans="1:9" ht="18.75">
      <c r="A204" s="45">
        <f t="shared" si="16"/>
        <v>201</v>
      </c>
      <c r="B204" s="56" t="s">
        <v>158</v>
      </c>
      <c r="C204" s="45" t="s">
        <v>8</v>
      </c>
      <c r="D204" s="46">
        <v>2</v>
      </c>
      <c r="E204" s="47">
        <f t="shared" si="17"/>
        <v>0.033707865168539325</v>
      </c>
      <c r="F204" s="47">
        <v>30</v>
      </c>
      <c r="G204" s="5"/>
      <c r="H204" s="45">
        <v>1</v>
      </c>
      <c r="I204" s="45">
        <v>0.0085</v>
      </c>
    </row>
    <row r="205" spans="1:9" ht="18.75">
      <c r="A205" s="45">
        <f t="shared" si="16"/>
        <v>202</v>
      </c>
      <c r="B205" s="56" t="s">
        <v>322</v>
      </c>
      <c r="C205" s="45" t="s">
        <v>10</v>
      </c>
      <c r="D205" s="46">
        <v>1</v>
      </c>
      <c r="E205" s="47">
        <f t="shared" si="17"/>
        <v>0.016853932584269662</v>
      </c>
      <c r="F205" s="47">
        <v>15</v>
      </c>
      <c r="G205" s="5"/>
      <c r="H205" s="5"/>
      <c r="I205" s="48">
        <v>0</v>
      </c>
    </row>
    <row r="206" spans="1:9" ht="18.75">
      <c r="A206" s="45">
        <f t="shared" si="16"/>
        <v>203</v>
      </c>
      <c r="B206" s="56" t="s">
        <v>315</v>
      </c>
      <c r="C206" s="45" t="s">
        <v>10</v>
      </c>
      <c r="D206" s="46">
        <v>1</v>
      </c>
      <c r="E206" s="47">
        <f t="shared" si="17"/>
        <v>0.11235955056179776</v>
      </c>
      <c r="F206" s="47">
        <v>100</v>
      </c>
      <c r="G206" s="5"/>
      <c r="H206" s="5"/>
      <c r="I206" s="48">
        <v>0</v>
      </c>
    </row>
    <row r="207" spans="1:9" ht="18.75">
      <c r="A207" s="45">
        <f t="shared" si="16"/>
        <v>204</v>
      </c>
      <c r="B207" s="56" t="s">
        <v>161</v>
      </c>
      <c r="C207" s="45" t="s">
        <v>10</v>
      </c>
      <c r="D207" s="46">
        <v>6</v>
      </c>
      <c r="E207" s="47">
        <f t="shared" si="17"/>
        <v>0.42134831460674155</v>
      </c>
      <c r="F207" s="47">
        <v>375</v>
      </c>
      <c r="G207" s="5"/>
      <c r="H207" s="5"/>
      <c r="I207" s="48">
        <v>0</v>
      </c>
    </row>
    <row r="208" spans="1:9" ht="18.75">
      <c r="A208" s="45">
        <f t="shared" si="16"/>
        <v>205</v>
      </c>
      <c r="B208" s="56" t="s">
        <v>162</v>
      </c>
      <c r="C208" s="45" t="s">
        <v>6</v>
      </c>
      <c r="D208" s="46">
        <v>13</v>
      </c>
      <c r="E208" s="47">
        <v>1.551</v>
      </c>
      <c r="F208" s="47">
        <v>284</v>
      </c>
      <c r="G208" s="5"/>
      <c r="H208" s="5">
        <v>7</v>
      </c>
      <c r="I208" s="48">
        <v>0.104975</v>
      </c>
    </row>
    <row r="209" spans="1:9" ht="18.75">
      <c r="A209" s="45">
        <f t="shared" si="16"/>
        <v>206</v>
      </c>
      <c r="B209" s="56" t="s">
        <v>316</v>
      </c>
      <c r="C209" s="45"/>
      <c r="D209" s="46">
        <v>1</v>
      </c>
      <c r="E209" s="47">
        <f aca="true" t="shared" si="18" ref="E209:E224">F209/1000/0.89</f>
        <v>0.0449438202247191</v>
      </c>
      <c r="F209" s="47">
        <v>40</v>
      </c>
      <c r="G209" s="5"/>
      <c r="H209" s="5"/>
      <c r="I209" s="48">
        <v>0</v>
      </c>
    </row>
    <row r="210" spans="1:9" ht="18.75">
      <c r="A210" s="45">
        <f t="shared" si="16"/>
        <v>207</v>
      </c>
      <c r="B210" s="56" t="s">
        <v>279</v>
      </c>
      <c r="C210" s="45" t="s">
        <v>326</v>
      </c>
      <c r="D210" s="46">
        <v>1</v>
      </c>
      <c r="E210" s="47">
        <f t="shared" si="18"/>
        <v>0.2696629213483146</v>
      </c>
      <c r="F210" s="47">
        <v>240</v>
      </c>
      <c r="G210" s="5"/>
      <c r="H210" s="5"/>
      <c r="I210" s="48">
        <v>0</v>
      </c>
    </row>
    <row r="211" spans="1:9" ht="18.75">
      <c r="A211" s="45">
        <f t="shared" si="16"/>
        <v>208</v>
      </c>
      <c r="B211" s="56" t="s">
        <v>163</v>
      </c>
      <c r="C211" s="45" t="s">
        <v>6</v>
      </c>
      <c r="D211" s="46">
        <v>1</v>
      </c>
      <c r="E211" s="47">
        <f t="shared" si="18"/>
        <v>0.016853932584269662</v>
      </c>
      <c r="F211" s="47">
        <v>15</v>
      </c>
      <c r="G211" s="5"/>
      <c r="H211" s="5">
        <v>8</v>
      </c>
      <c r="I211" s="48">
        <v>0.07819999999999999</v>
      </c>
    </row>
    <row r="212" spans="1:9" ht="18.75">
      <c r="A212" s="45">
        <f t="shared" si="16"/>
        <v>209</v>
      </c>
      <c r="B212" s="56" t="s">
        <v>317</v>
      </c>
      <c r="C212" s="45" t="s">
        <v>325</v>
      </c>
      <c r="D212" s="46">
        <v>1</v>
      </c>
      <c r="E212" s="47">
        <f t="shared" si="18"/>
        <v>0.012359550561797751</v>
      </c>
      <c r="F212" s="47">
        <v>11</v>
      </c>
      <c r="G212" s="5"/>
      <c r="H212" s="5"/>
      <c r="I212" s="48">
        <v>0</v>
      </c>
    </row>
    <row r="213" spans="1:9" ht="18.75">
      <c r="A213" s="45">
        <f t="shared" si="16"/>
        <v>210</v>
      </c>
      <c r="B213" s="56" t="s">
        <v>318</v>
      </c>
      <c r="C213" s="45" t="s">
        <v>7</v>
      </c>
      <c r="D213" s="46">
        <v>1</v>
      </c>
      <c r="E213" s="47">
        <f t="shared" si="18"/>
        <v>0.011235955056179775</v>
      </c>
      <c r="F213" s="47">
        <v>10</v>
      </c>
      <c r="G213" s="5"/>
      <c r="H213" s="5"/>
      <c r="I213" s="48">
        <v>0</v>
      </c>
    </row>
    <row r="214" spans="1:9" ht="18.75">
      <c r="A214" s="45">
        <f t="shared" si="16"/>
        <v>211</v>
      </c>
      <c r="B214" s="56" t="s">
        <v>275</v>
      </c>
      <c r="C214" s="45" t="s">
        <v>7</v>
      </c>
      <c r="D214" s="46">
        <v>5</v>
      </c>
      <c r="E214" s="47">
        <f t="shared" si="18"/>
        <v>0.09191011235955056</v>
      </c>
      <c r="F214" s="47">
        <v>81.8</v>
      </c>
      <c r="G214" s="5"/>
      <c r="H214" s="5">
        <v>2</v>
      </c>
      <c r="I214" s="48">
        <v>0.019549999999999998</v>
      </c>
    </row>
    <row r="215" spans="1:9" ht="18.75">
      <c r="A215" s="45">
        <f t="shared" si="16"/>
        <v>212</v>
      </c>
      <c r="B215" s="56" t="s">
        <v>164</v>
      </c>
      <c r="C215" s="45" t="s">
        <v>7</v>
      </c>
      <c r="D215" s="46">
        <v>1</v>
      </c>
      <c r="E215" s="47">
        <f t="shared" si="18"/>
        <v>0.019101123595505618</v>
      </c>
      <c r="F215" s="47">
        <v>17</v>
      </c>
      <c r="G215" s="5"/>
      <c r="H215" s="5"/>
      <c r="I215" s="48">
        <v>0</v>
      </c>
    </row>
    <row r="216" spans="1:9" ht="18.75">
      <c r="A216" s="45">
        <f t="shared" si="16"/>
        <v>213</v>
      </c>
      <c r="B216" s="56" t="s">
        <v>165</v>
      </c>
      <c r="C216" s="45" t="s">
        <v>10</v>
      </c>
      <c r="D216" s="46">
        <v>5</v>
      </c>
      <c r="E216" s="47">
        <f t="shared" si="18"/>
        <v>0.08426966292134831</v>
      </c>
      <c r="F216" s="47">
        <v>75</v>
      </c>
      <c r="G216" s="5"/>
      <c r="H216" s="5">
        <v>5</v>
      </c>
      <c r="I216" s="48">
        <v>0.116875</v>
      </c>
    </row>
    <row r="217" spans="1:9" ht="18.75">
      <c r="A217" s="45">
        <f t="shared" si="16"/>
        <v>214</v>
      </c>
      <c r="B217" s="56" t="s">
        <v>41</v>
      </c>
      <c r="C217" s="45" t="s">
        <v>6</v>
      </c>
      <c r="D217" s="46">
        <v>1</v>
      </c>
      <c r="E217" s="47">
        <f t="shared" si="18"/>
        <v>0.016853932584269662</v>
      </c>
      <c r="F217" s="47">
        <v>15</v>
      </c>
      <c r="G217" s="5"/>
      <c r="H217" s="5">
        <v>2</v>
      </c>
      <c r="I217" s="48">
        <v>0.017</v>
      </c>
    </row>
    <row r="218" spans="1:9" ht="18.75">
      <c r="A218" s="45">
        <f t="shared" si="16"/>
        <v>215</v>
      </c>
      <c r="B218" s="56" t="s">
        <v>166</v>
      </c>
      <c r="C218" s="45" t="s">
        <v>10</v>
      </c>
      <c r="D218" s="46">
        <v>3</v>
      </c>
      <c r="E218" s="47">
        <f t="shared" si="18"/>
        <v>0.22471910112359553</v>
      </c>
      <c r="F218" s="47">
        <v>200</v>
      </c>
      <c r="G218" s="5"/>
      <c r="H218" s="5"/>
      <c r="I218" s="48">
        <v>0</v>
      </c>
    </row>
    <row r="219" spans="1:9" ht="18.75">
      <c r="A219" s="45">
        <f t="shared" si="16"/>
        <v>216</v>
      </c>
      <c r="B219" s="56" t="s">
        <v>319</v>
      </c>
      <c r="C219" s="45" t="s">
        <v>7</v>
      </c>
      <c r="D219" s="46">
        <v>2</v>
      </c>
      <c r="E219" s="47">
        <f t="shared" si="18"/>
        <v>0.033707865168539325</v>
      </c>
      <c r="F219" s="47">
        <v>30</v>
      </c>
      <c r="G219" s="5"/>
      <c r="H219" s="5"/>
      <c r="I219" s="48">
        <v>0</v>
      </c>
    </row>
    <row r="220" spans="1:9" ht="18.75">
      <c r="A220" s="45">
        <f t="shared" si="16"/>
        <v>217</v>
      </c>
      <c r="B220" s="56" t="s">
        <v>167</v>
      </c>
      <c r="C220" s="45" t="s">
        <v>7</v>
      </c>
      <c r="D220" s="46">
        <v>9</v>
      </c>
      <c r="E220" s="47">
        <f t="shared" si="18"/>
        <v>0.1404494382022472</v>
      </c>
      <c r="F220" s="47">
        <v>125</v>
      </c>
      <c r="G220" s="5"/>
      <c r="H220" s="5">
        <v>2</v>
      </c>
      <c r="I220" s="48">
        <v>0.0255</v>
      </c>
    </row>
    <row r="221" spans="1:9" ht="18.75">
      <c r="A221" s="45">
        <f t="shared" si="16"/>
        <v>218</v>
      </c>
      <c r="B221" s="56" t="s">
        <v>42</v>
      </c>
      <c r="C221" s="45" t="s">
        <v>5</v>
      </c>
      <c r="D221" s="46">
        <v>2</v>
      </c>
      <c r="E221" s="47">
        <f t="shared" si="18"/>
        <v>0.5730337078651685</v>
      </c>
      <c r="F221" s="47">
        <v>510</v>
      </c>
      <c r="G221" s="5"/>
      <c r="H221" s="5">
        <v>1</v>
      </c>
      <c r="I221" s="48">
        <v>0.00255</v>
      </c>
    </row>
    <row r="222" spans="1:9" ht="18.75">
      <c r="A222" s="45">
        <f t="shared" si="16"/>
        <v>219</v>
      </c>
      <c r="B222" s="56" t="s">
        <v>168</v>
      </c>
      <c r="C222" s="45" t="s">
        <v>6</v>
      </c>
      <c r="D222" s="46">
        <v>2</v>
      </c>
      <c r="E222" s="47">
        <f t="shared" si="18"/>
        <v>0.029213483146067414</v>
      </c>
      <c r="F222" s="47">
        <v>26</v>
      </c>
      <c r="G222" s="5"/>
      <c r="H222" s="45">
        <v>1</v>
      </c>
      <c r="I222" s="45">
        <f>0.00935+0.72</f>
        <v>0.7293499999999999</v>
      </c>
    </row>
    <row r="223" spans="1:9" ht="18.75">
      <c r="A223" s="45">
        <f t="shared" si="16"/>
        <v>220</v>
      </c>
      <c r="B223" s="56" t="s">
        <v>169</v>
      </c>
      <c r="C223" s="45" t="s">
        <v>7</v>
      </c>
      <c r="D223" s="46">
        <v>36</v>
      </c>
      <c r="E223" s="47">
        <f t="shared" si="18"/>
        <v>0.8366292134831461</v>
      </c>
      <c r="F223" s="47">
        <v>744.6</v>
      </c>
      <c r="G223" s="5">
        <v>1</v>
      </c>
      <c r="H223" s="5">
        <f>16</f>
        <v>16</v>
      </c>
      <c r="I223" s="48">
        <v>0.36635</v>
      </c>
    </row>
    <row r="224" spans="1:9" ht="18.75">
      <c r="A224" s="45">
        <f t="shared" si="16"/>
        <v>221</v>
      </c>
      <c r="B224" s="56" t="s">
        <v>170</v>
      </c>
      <c r="C224" s="45" t="s">
        <v>10</v>
      </c>
      <c r="D224" s="46">
        <v>3</v>
      </c>
      <c r="E224" s="47">
        <f t="shared" si="18"/>
        <v>0.7164494382022472</v>
      </c>
      <c r="F224" s="47">
        <v>637.64</v>
      </c>
      <c r="G224" s="5"/>
      <c r="H224" s="5">
        <v>2</v>
      </c>
      <c r="I224" s="48">
        <v>0.02125</v>
      </c>
    </row>
    <row r="225" spans="1:9" ht="18.75">
      <c r="A225" s="45">
        <f t="shared" si="16"/>
        <v>222</v>
      </c>
      <c r="B225" s="56" t="s">
        <v>171</v>
      </c>
      <c r="C225" s="45" t="s">
        <v>6</v>
      </c>
      <c r="D225" s="46">
        <v>6</v>
      </c>
      <c r="E225" s="47">
        <f>F225/1000/0.89-0.3</f>
        <v>0.05449438202247192</v>
      </c>
      <c r="F225" s="47">
        <v>315.5</v>
      </c>
      <c r="G225" s="5"/>
      <c r="H225" s="5">
        <v>6</v>
      </c>
      <c r="I225" s="48">
        <v>0.0537625</v>
      </c>
    </row>
    <row r="226" spans="1:9" ht="18.75">
      <c r="A226" s="45">
        <f t="shared" si="16"/>
        <v>223</v>
      </c>
      <c r="B226" s="56" t="s">
        <v>259</v>
      </c>
      <c r="C226" s="45" t="s">
        <v>9</v>
      </c>
      <c r="D226" s="46">
        <v>1</v>
      </c>
      <c r="E226" s="47">
        <f>F226/1000/0.89</f>
        <v>0.016853932584269662</v>
      </c>
      <c r="F226" s="47">
        <v>15</v>
      </c>
      <c r="G226" s="5"/>
      <c r="H226" s="5">
        <v>1</v>
      </c>
      <c r="I226" s="48">
        <v>0.0102</v>
      </c>
    </row>
    <row r="227" spans="1:9" ht="18.75">
      <c r="A227" s="45">
        <f t="shared" si="16"/>
        <v>224</v>
      </c>
      <c r="B227" s="56" t="s">
        <v>320</v>
      </c>
      <c r="C227" s="45" t="s">
        <v>7</v>
      </c>
      <c r="D227" s="46">
        <v>1</v>
      </c>
      <c r="E227" s="47">
        <f>F227/1000/0.89</f>
        <v>0.011235955056179775</v>
      </c>
      <c r="F227" s="47">
        <v>10</v>
      </c>
      <c r="G227" s="5"/>
      <c r="H227" s="5"/>
      <c r="I227" s="48">
        <v>0</v>
      </c>
    </row>
    <row r="228" spans="1:9" ht="18.75">
      <c r="A228" s="45">
        <f t="shared" si="16"/>
        <v>225</v>
      </c>
      <c r="B228" s="56" t="s">
        <v>276</v>
      </c>
      <c r="C228" s="45" t="s">
        <v>5</v>
      </c>
      <c r="D228" s="46">
        <v>1</v>
      </c>
      <c r="E228" s="47">
        <f>F228/1000/0.89</f>
        <v>0.016853932584269662</v>
      </c>
      <c r="F228" s="47">
        <v>15</v>
      </c>
      <c r="G228" s="5"/>
      <c r="H228" s="5">
        <v>1</v>
      </c>
      <c r="I228" s="48">
        <v>0.0068</v>
      </c>
    </row>
    <row r="229" spans="1:9" ht="18.75">
      <c r="A229" s="45">
        <f t="shared" si="16"/>
        <v>226</v>
      </c>
      <c r="B229" s="55" t="s">
        <v>343</v>
      </c>
      <c r="C229" s="45" t="s">
        <v>7</v>
      </c>
      <c r="D229" s="45"/>
      <c r="E229" s="45"/>
      <c r="F229" s="45"/>
      <c r="G229" s="45"/>
      <c r="H229" s="45">
        <v>1</v>
      </c>
      <c r="I229" s="45">
        <v>0.0102</v>
      </c>
    </row>
    <row r="230" spans="1:9" ht="18.75">
      <c r="A230" s="45">
        <f t="shared" si="16"/>
        <v>227</v>
      </c>
      <c r="B230" s="55" t="s">
        <v>344</v>
      </c>
      <c r="C230" s="45" t="s">
        <v>6</v>
      </c>
      <c r="D230" s="45"/>
      <c r="E230" s="45"/>
      <c r="F230" s="45"/>
      <c r="G230" s="45"/>
      <c r="H230" s="45">
        <v>1</v>
      </c>
      <c r="I230" s="45">
        <v>0.0255</v>
      </c>
    </row>
    <row r="231" spans="1:9" ht="18.75">
      <c r="A231" s="45">
        <f t="shared" si="16"/>
        <v>228</v>
      </c>
      <c r="B231" s="56" t="s">
        <v>173</v>
      </c>
      <c r="C231" s="45" t="s">
        <v>7</v>
      </c>
      <c r="D231" s="46">
        <v>3</v>
      </c>
      <c r="E231" s="47">
        <f>F231/1000/0.89</f>
        <v>0.041573033707865165</v>
      </c>
      <c r="F231" s="47">
        <v>37</v>
      </c>
      <c r="G231" s="5"/>
      <c r="H231" s="5"/>
      <c r="I231" s="48">
        <v>0</v>
      </c>
    </row>
    <row r="232" spans="1:9" ht="47.25" customHeight="1">
      <c r="A232" s="126" t="s">
        <v>18</v>
      </c>
      <c r="B232" s="127"/>
      <c r="C232" s="128"/>
      <c r="D232" s="48">
        <f>SUM(D4:D231)</f>
        <v>1041</v>
      </c>
      <c r="E232" s="48">
        <f>SUM(E4:E231)</f>
        <v>56.183149438202165</v>
      </c>
      <c r="F232" s="48">
        <f>SUM(F4:F231)</f>
        <v>48113.393000000004</v>
      </c>
      <c r="G232" s="48">
        <f>SUM(G4:G231)</f>
        <v>9</v>
      </c>
      <c r="H232" s="48">
        <f>SUM(H4:H231)</f>
        <v>495</v>
      </c>
      <c r="I232" s="48">
        <f>SUM(I4:I231)</f>
        <v>25.954651500000008</v>
      </c>
    </row>
    <row r="233" spans="5:9" ht="18.75">
      <c r="E233" s="57"/>
      <c r="H233" s="57"/>
      <c r="I233" s="57"/>
    </row>
    <row r="234" spans="8:9" ht="18.75">
      <c r="H234" s="57"/>
      <c r="I234" s="57"/>
    </row>
  </sheetData>
  <sheetProtection/>
  <autoFilter ref="A3:I232"/>
  <mergeCells count="8">
    <mergeCell ref="A232:C232"/>
    <mergeCell ref="A1:I1"/>
    <mergeCell ref="A2:A3"/>
    <mergeCell ref="B2:B3"/>
    <mergeCell ref="C2:C3"/>
    <mergeCell ref="D2:E2"/>
    <mergeCell ref="G2:G3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8"/>
  <sheetViews>
    <sheetView zoomScalePageLayoutView="0" workbookViewId="0" topLeftCell="C1">
      <selection activeCell="E7" sqref="E7"/>
    </sheetView>
  </sheetViews>
  <sheetFormatPr defaultColWidth="9.140625" defaultRowHeight="15"/>
  <cols>
    <col min="2" max="2" width="34.421875" style="0" customWidth="1"/>
    <col min="3" max="3" width="20.57421875" style="0" customWidth="1"/>
    <col min="4" max="4" width="23.57421875" style="0" customWidth="1"/>
    <col min="5" max="5" width="26.421875" style="0" customWidth="1"/>
    <col min="6" max="6" width="16.57421875" style="0" hidden="1" customWidth="1"/>
    <col min="7" max="7" width="23.8515625" style="0" customWidth="1"/>
    <col min="8" max="8" width="23.00390625" style="0" customWidth="1"/>
    <col min="9" max="9" width="21.140625" style="0" customWidth="1"/>
  </cols>
  <sheetData>
    <row r="1" spans="1:9" ht="103.5" customHeight="1">
      <c r="A1" s="129" t="s">
        <v>375</v>
      </c>
      <c r="B1" s="129"/>
      <c r="C1" s="129"/>
      <c r="D1" s="129"/>
      <c r="E1" s="129"/>
      <c r="F1" s="129"/>
      <c r="G1" s="138"/>
      <c r="H1" s="139"/>
      <c r="I1" s="139"/>
    </row>
    <row r="2" spans="1:9" ht="103.5" customHeight="1">
      <c r="A2" s="140" t="s">
        <v>0</v>
      </c>
      <c r="B2" s="141" t="s">
        <v>2</v>
      </c>
      <c r="C2" s="140" t="s">
        <v>3</v>
      </c>
      <c r="D2" s="143" t="s">
        <v>13</v>
      </c>
      <c r="E2" s="143"/>
      <c r="F2" s="50"/>
      <c r="G2" s="140" t="s">
        <v>14</v>
      </c>
      <c r="H2" s="144" t="s">
        <v>15</v>
      </c>
      <c r="I2" s="140"/>
    </row>
    <row r="3" spans="1:9" ht="154.5" customHeight="1">
      <c r="A3" s="140"/>
      <c r="B3" s="142"/>
      <c r="C3" s="140"/>
      <c r="D3" s="51" t="s">
        <v>1</v>
      </c>
      <c r="E3" s="52" t="s">
        <v>16</v>
      </c>
      <c r="F3" s="53"/>
      <c r="G3" s="140"/>
      <c r="H3" s="54" t="s">
        <v>22</v>
      </c>
      <c r="I3" s="51" t="s">
        <v>17</v>
      </c>
    </row>
    <row r="4" spans="1:9" ht="18.75">
      <c r="A4" s="45">
        <f>A3+1</f>
        <v>1</v>
      </c>
      <c r="B4" s="59" t="s">
        <v>150</v>
      </c>
      <c r="C4" s="45" t="s">
        <v>10</v>
      </c>
      <c r="D4" s="60">
        <v>1</v>
      </c>
      <c r="E4" s="47">
        <f aca="true" t="shared" si="0" ref="E4:E29">F4/1000/0.89</f>
        <v>0.3932584269662921</v>
      </c>
      <c r="F4" s="58">
        <v>350</v>
      </c>
      <c r="G4" s="5">
        <v>0</v>
      </c>
      <c r="H4" s="5">
        <v>1</v>
      </c>
      <c r="I4" s="48">
        <v>0.01</v>
      </c>
    </row>
    <row r="5" spans="1:9" ht="18.75">
      <c r="A5" s="45">
        <f>A4+1</f>
        <v>2</v>
      </c>
      <c r="B5" s="59" t="s">
        <v>324</v>
      </c>
      <c r="C5" s="45" t="s">
        <v>8</v>
      </c>
      <c r="D5" s="60">
        <v>5</v>
      </c>
      <c r="E5" s="47">
        <f t="shared" si="0"/>
        <v>0.5286516853932584</v>
      </c>
      <c r="F5" s="58">
        <v>470.5</v>
      </c>
      <c r="G5" s="5">
        <v>1</v>
      </c>
      <c r="H5" s="5">
        <v>0</v>
      </c>
      <c r="I5" s="48">
        <v>0</v>
      </c>
    </row>
    <row r="6" spans="1:9" ht="18.75">
      <c r="A6" s="45">
        <f aca="true" t="shared" si="1" ref="A6:A69">A5+1</f>
        <v>3</v>
      </c>
      <c r="B6" s="59" t="s">
        <v>43</v>
      </c>
      <c r="C6" s="5" t="s">
        <v>11</v>
      </c>
      <c r="D6" s="60">
        <v>1</v>
      </c>
      <c r="E6" s="47">
        <f t="shared" si="0"/>
        <v>0.016853932584269662</v>
      </c>
      <c r="F6" s="58">
        <v>15</v>
      </c>
      <c r="G6" s="5">
        <v>0</v>
      </c>
      <c r="H6" s="5">
        <v>0</v>
      </c>
      <c r="I6" s="48">
        <v>0</v>
      </c>
    </row>
    <row r="7" spans="1:9" ht="18.75">
      <c r="A7" s="45">
        <f t="shared" si="1"/>
        <v>4</v>
      </c>
      <c r="B7" s="59" t="s">
        <v>45</v>
      </c>
      <c r="C7" s="45" t="s">
        <v>8</v>
      </c>
      <c r="D7" s="60">
        <v>7</v>
      </c>
      <c r="E7" s="47">
        <f t="shared" si="0"/>
        <v>0.08426966292134831</v>
      </c>
      <c r="F7" s="58">
        <v>75</v>
      </c>
      <c r="G7" s="5">
        <v>2</v>
      </c>
      <c r="H7" s="5">
        <v>0</v>
      </c>
      <c r="I7" s="48">
        <v>0</v>
      </c>
    </row>
    <row r="8" spans="1:9" ht="18.75">
      <c r="A8" s="45">
        <f t="shared" si="1"/>
        <v>5</v>
      </c>
      <c r="B8" s="59" t="s">
        <v>46</v>
      </c>
      <c r="C8" s="45" t="s">
        <v>8</v>
      </c>
      <c r="D8" s="60">
        <v>3</v>
      </c>
      <c r="E8" s="47">
        <f t="shared" si="0"/>
        <v>1.7148876404494382</v>
      </c>
      <c r="F8" s="58">
        <v>1526.25</v>
      </c>
      <c r="G8" s="5">
        <v>2</v>
      </c>
      <c r="H8" s="5">
        <v>0</v>
      </c>
      <c r="I8" s="48">
        <v>0</v>
      </c>
    </row>
    <row r="9" spans="1:9" ht="18.75">
      <c r="A9" s="45">
        <f t="shared" si="1"/>
        <v>6</v>
      </c>
      <c r="B9" s="59" t="s">
        <v>47</v>
      </c>
      <c r="C9" s="45" t="s">
        <v>5</v>
      </c>
      <c r="D9" s="60">
        <v>2</v>
      </c>
      <c r="E9" s="47">
        <f t="shared" si="0"/>
        <v>0.008988764044943821</v>
      </c>
      <c r="F9" s="58">
        <v>8</v>
      </c>
      <c r="G9" s="5">
        <v>0</v>
      </c>
      <c r="H9" s="5">
        <v>0</v>
      </c>
      <c r="I9" s="48">
        <v>0</v>
      </c>
    </row>
    <row r="10" spans="1:9" ht="18.75">
      <c r="A10" s="45">
        <f t="shared" si="1"/>
        <v>7</v>
      </c>
      <c r="B10" s="59" t="s">
        <v>29</v>
      </c>
      <c r="C10" s="45" t="s">
        <v>19</v>
      </c>
      <c r="D10" s="60">
        <v>1</v>
      </c>
      <c r="E10" s="47">
        <f t="shared" si="0"/>
        <v>0.011235955056179775</v>
      </c>
      <c r="F10" s="58">
        <v>10</v>
      </c>
      <c r="G10" s="45">
        <v>0</v>
      </c>
      <c r="H10" s="45">
        <v>0</v>
      </c>
      <c r="I10" s="45">
        <v>0</v>
      </c>
    </row>
    <row r="11" spans="1:9" ht="18.75">
      <c r="A11" s="45">
        <f t="shared" si="1"/>
        <v>8</v>
      </c>
      <c r="B11" s="60" t="s">
        <v>48</v>
      </c>
      <c r="C11" s="45" t="s">
        <v>6</v>
      </c>
      <c r="D11" s="60">
        <v>5</v>
      </c>
      <c r="E11" s="47">
        <f t="shared" si="0"/>
        <v>0.07865168539325844</v>
      </c>
      <c r="F11" s="58">
        <v>70</v>
      </c>
      <c r="G11" s="5">
        <v>2</v>
      </c>
      <c r="H11" s="5">
        <v>4</v>
      </c>
      <c r="I11" s="48">
        <v>0.07</v>
      </c>
    </row>
    <row r="12" spans="1:9" ht="18.75">
      <c r="A12" s="45">
        <f t="shared" si="1"/>
        <v>9</v>
      </c>
      <c r="B12" s="60" t="s">
        <v>347</v>
      </c>
      <c r="C12" s="45" t="s">
        <v>7</v>
      </c>
      <c r="D12" s="60">
        <v>1</v>
      </c>
      <c r="E12" s="47">
        <f t="shared" si="0"/>
        <v>0.016853932584269662</v>
      </c>
      <c r="F12" s="58">
        <v>15</v>
      </c>
      <c r="G12" s="5">
        <v>0</v>
      </c>
      <c r="H12" s="5">
        <v>0</v>
      </c>
      <c r="I12" s="48">
        <v>0</v>
      </c>
    </row>
    <row r="13" spans="1:9" ht="18.75">
      <c r="A13" s="45">
        <f t="shared" si="1"/>
        <v>10</v>
      </c>
      <c r="B13" s="60" t="s">
        <v>181</v>
      </c>
      <c r="C13" s="45" t="s">
        <v>5</v>
      </c>
      <c r="D13" s="60">
        <v>1</v>
      </c>
      <c r="E13" s="47">
        <f t="shared" si="0"/>
        <v>0.11235955056179776</v>
      </c>
      <c r="F13" s="58">
        <v>100</v>
      </c>
      <c r="G13" s="5">
        <v>0</v>
      </c>
      <c r="H13" s="5">
        <v>0</v>
      </c>
      <c r="I13" s="48">
        <v>0</v>
      </c>
    </row>
    <row r="14" spans="1:9" ht="18.75">
      <c r="A14" s="45">
        <f t="shared" si="1"/>
        <v>11</v>
      </c>
      <c r="B14" s="60" t="s">
        <v>183</v>
      </c>
      <c r="C14" s="45" t="s">
        <v>6</v>
      </c>
      <c r="D14" s="60">
        <v>6</v>
      </c>
      <c r="E14" s="47">
        <f t="shared" si="0"/>
        <v>0.32584269662921345</v>
      </c>
      <c r="F14" s="58">
        <v>290</v>
      </c>
      <c r="G14" s="5">
        <v>2</v>
      </c>
      <c r="H14" s="5">
        <v>0</v>
      </c>
      <c r="I14" s="48">
        <v>0</v>
      </c>
    </row>
    <row r="15" spans="1:9" ht="18.75">
      <c r="A15" s="45">
        <f t="shared" si="1"/>
        <v>12</v>
      </c>
      <c r="B15" s="60" t="s">
        <v>286</v>
      </c>
      <c r="C15" s="45" t="s">
        <v>7</v>
      </c>
      <c r="D15" s="60">
        <v>1</v>
      </c>
      <c r="E15" s="47">
        <f t="shared" si="0"/>
        <v>0.007865168539325843</v>
      </c>
      <c r="F15" s="58">
        <v>7</v>
      </c>
      <c r="G15" s="5">
        <v>0</v>
      </c>
      <c r="H15" s="5">
        <v>0</v>
      </c>
      <c r="I15" s="48">
        <v>0</v>
      </c>
    </row>
    <row r="16" spans="1:9" ht="18.75">
      <c r="A16" s="45">
        <f t="shared" si="1"/>
        <v>13</v>
      </c>
      <c r="B16" s="60" t="s">
        <v>50</v>
      </c>
      <c r="C16" s="45" t="s">
        <v>7</v>
      </c>
      <c r="D16" s="60">
        <v>6</v>
      </c>
      <c r="E16" s="47">
        <f t="shared" si="0"/>
        <v>0.07191011235955057</v>
      </c>
      <c r="F16" s="58">
        <v>64</v>
      </c>
      <c r="G16" s="5">
        <v>0</v>
      </c>
      <c r="H16" s="5">
        <v>0</v>
      </c>
      <c r="I16" s="48">
        <v>0</v>
      </c>
    </row>
    <row r="17" spans="1:9" ht="18.75">
      <c r="A17" s="45">
        <f t="shared" si="1"/>
        <v>14</v>
      </c>
      <c r="B17" s="60" t="s">
        <v>348</v>
      </c>
      <c r="C17" s="45" t="s">
        <v>7</v>
      </c>
      <c r="D17" s="60">
        <v>1</v>
      </c>
      <c r="E17" s="47">
        <f t="shared" si="0"/>
        <v>0.011235955056179775</v>
      </c>
      <c r="F17" s="58">
        <v>10</v>
      </c>
      <c r="G17" s="5">
        <v>0</v>
      </c>
      <c r="H17" s="5">
        <v>0</v>
      </c>
      <c r="I17" s="48">
        <v>0</v>
      </c>
    </row>
    <row r="18" spans="1:9" ht="18.75">
      <c r="A18" s="45">
        <f t="shared" si="1"/>
        <v>15</v>
      </c>
      <c r="B18" s="60" t="s">
        <v>185</v>
      </c>
      <c r="C18" s="45" t="s">
        <v>7</v>
      </c>
      <c r="D18" s="60">
        <v>6</v>
      </c>
      <c r="E18" s="47">
        <f t="shared" si="0"/>
        <v>0.07191011235955057</v>
      </c>
      <c r="F18" s="58">
        <v>64</v>
      </c>
      <c r="G18" s="5">
        <v>0</v>
      </c>
      <c r="H18" s="5">
        <v>0</v>
      </c>
      <c r="I18" s="48">
        <v>0</v>
      </c>
    </row>
    <row r="19" spans="1:9" ht="18.75">
      <c r="A19" s="45">
        <f t="shared" si="1"/>
        <v>16</v>
      </c>
      <c r="B19" s="60" t="s">
        <v>51</v>
      </c>
      <c r="C19" s="45" t="s">
        <v>9</v>
      </c>
      <c r="D19" s="60">
        <v>3</v>
      </c>
      <c r="E19" s="47">
        <f t="shared" si="0"/>
        <v>0.06404494382022471</v>
      </c>
      <c r="F19" s="58">
        <v>57</v>
      </c>
      <c r="G19" s="5">
        <v>0</v>
      </c>
      <c r="H19" s="5">
        <v>0</v>
      </c>
      <c r="I19" s="48">
        <v>0</v>
      </c>
    </row>
    <row r="20" spans="1:9" ht="18.75">
      <c r="A20" s="45">
        <f t="shared" si="1"/>
        <v>17</v>
      </c>
      <c r="B20" s="60" t="s">
        <v>51</v>
      </c>
      <c r="C20" s="45" t="s">
        <v>7</v>
      </c>
      <c r="D20" s="60">
        <v>1</v>
      </c>
      <c r="E20" s="47">
        <f t="shared" si="0"/>
        <v>0.01348314606741573</v>
      </c>
      <c r="F20" s="58">
        <v>12</v>
      </c>
      <c r="G20" s="5">
        <v>0</v>
      </c>
      <c r="H20" s="5">
        <v>0</v>
      </c>
      <c r="I20" s="48">
        <v>0</v>
      </c>
    </row>
    <row r="21" spans="1:9" ht="18.75">
      <c r="A21" s="45">
        <f t="shared" si="1"/>
        <v>18</v>
      </c>
      <c r="B21" s="60" t="s">
        <v>52</v>
      </c>
      <c r="C21" s="45" t="s">
        <v>6</v>
      </c>
      <c r="D21" s="60">
        <v>4</v>
      </c>
      <c r="E21" s="47">
        <f t="shared" si="0"/>
        <v>0.06741573033707865</v>
      </c>
      <c r="F21" s="58">
        <v>60</v>
      </c>
      <c r="G21" s="45">
        <v>1</v>
      </c>
      <c r="H21" s="45">
        <v>0</v>
      </c>
      <c r="I21" s="45">
        <v>0</v>
      </c>
    </row>
    <row r="22" spans="1:9" ht="18.75">
      <c r="A22" s="45">
        <f t="shared" si="1"/>
        <v>19</v>
      </c>
      <c r="B22" s="60" t="s">
        <v>370</v>
      </c>
      <c r="C22" s="45" t="s">
        <v>7</v>
      </c>
      <c r="D22" s="60">
        <v>1</v>
      </c>
      <c r="E22" s="47">
        <f t="shared" si="0"/>
        <v>0.20674157303370785</v>
      </c>
      <c r="F22" s="58">
        <v>184</v>
      </c>
      <c r="G22" s="45">
        <v>0</v>
      </c>
      <c r="H22" s="45">
        <v>0</v>
      </c>
      <c r="I22" s="45">
        <v>0</v>
      </c>
    </row>
    <row r="23" spans="1:9" ht="18.75">
      <c r="A23" s="45">
        <f t="shared" si="1"/>
        <v>20</v>
      </c>
      <c r="B23" s="60" t="s">
        <v>186</v>
      </c>
      <c r="C23" s="45" t="s">
        <v>8</v>
      </c>
      <c r="D23" s="60">
        <v>1</v>
      </c>
      <c r="E23" s="47">
        <f t="shared" si="0"/>
        <v>0.016853932584269662</v>
      </c>
      <c r="F23" s="58">
        <v>15</v>
      </c>
      <c r="G23" s="5">
        <v>0</v>
      </c>
      <c r="H23" s="5">
        <v>0</v>
      </c>
      <c r="I23" s="48">
        <v>0</v>
      </c>
    </row>
    <row r="24" spans="1:9" ht="18.75">
      <c r="A24" s="45">
        <f t="shared" si="1"/>
        <v>21</v>
      </c>
      <c r="B24" s="60" t="s">
        <v>368</v>
      </c>
      <c r="C24" s="45" t="s">
        <v>8</v>
      </c>
      <c r="D24" s="60">
        <v>3</v>
      </c>
      <c r="E24" s="47">
        <f t="shared" si="0"/>
        <v>0.5134831460674157</v>
      </c>
      <c r="F24" s="58">
        <v>457</v>
      </c>
      <c r="G24" s="5">
        <v>0</v>
      </c>
      <c r="H24" s="5">
        <v>0</v>
      </c>
      <c r="I24" s="48">
        <v>0</v>
      </c>
    </row>
    <row r="25" spans="1:9" ht="18.75">
      <c r="A25" s="45">
        <f t="shared" si="1"/>
        <v>22</v>
      </c>
      <c r="B25" s="60" t="s">
        <v>130</v>
      </c>
      <c r="C25" s="45" t="s">
        <v>8</v>
      </c>
      <c r="D25" s="60">
        <v>1</v>
      </c>
      <c r="E25" s="47">
        <f t="shared" si="0"/>
        <v>0.0044943820224719105</v>
      </c>
      <c r="F25" s="58">
        <v>4</v>
      </c>
      <c r="G25" s="5">
        <v>0</v>
      </c>
      <c r="H25" s="45">
        <v>0</v>
      </c>
      <c r="I25" s="45">
        <v>0</v>
      </c>
    </row>
    <row r="26" spans="1:9" ht="18.75">
      <c r="A26" s="45">
        <f t="shared" si="1"/>
        <v>23</v>
      </c>
      <c r="B26" s="60" t="s">
        <v>53</v>
      </c>
      <c r="C26" s="45" t="s">
        <v>7</v>
      </c>
      <c r="D26" s="60">
        <v>1</v>
      </c>
      <c r="E26" s="47">
        <f t="shared" si="0"/>
        <v>0.016853932584269662</v>
      </c>
      <c r="F26" s="58">
        <v>15</v>
      </c>
      <c r="G26" s="5">
        <v>0</v>
      </c>
      <c r="H26" s="45">
        <v>0</v>
      </c>
      <c r="I26" s="45">
        <v>0</v>
      </c>
    </row>
    <row r="27" spans="1:9" ht="18.75">
      <c r="A27" s="45">
        <f t="shared" si="1"/>
        <v>24</v>
      </c>
      <c r="B27" s="60" t="s">
        <v>187</v>
      </c>
      <c r="C27" s="45" t="s">
        <v>7</v>
      </c>
      <c r="D27" s="60">
        <v>1</v>
      </c>
      <c r="E27" s="47">
        <f t="shared" si="0"/>
        <v>0.016853932584269662</v>
      </c>
      <c r="F27" s="58">
        <v>15</v>
      </c>
      <c r="G27" s="5">
        <v>0</v>
      </c>
      <c r="H27" s="5">
        <v>1</v>
      </c>
      <c r="I27" s="48">
        <v>0.01</v>
      </c>
    </row>
    <row r="28" spans="1:9" ht="18.75">
      <c r="A28" s="45">
        <f t="shared" si="1"/>
        <v>25</v>
      </c>
      <c r="B28" s="60" t="s">
        <v>290</v>
      </c>
      <c r="C28" s="45" t="s">
        <v>7</v>
      </c>
      <c r="D28" s="60">
        <v>1</v>
      </c>
      <c r="E28" s="47">
        <f t="shared" si="0"/>
        <v>0.05056179775280899</v>
      </c>
      <c r="F28" s="58">
        <v>45</v>
      </c>
      <c r="G28" s="5">
        <v>0</v>
      </c>
      <c r="H28" s="5">
        <v>0</v>
      </c>
      <c r="I28" s="48">
        <v>0</v>
      </c>
    </row>
    <row r="29" spans="1:9" ht="18.75">
      <c r="A29" s="45">
        <f t="shared" si="1"/>
        <v>26</v>
      </c>
      <c r="B29" s="60" t="s">
        <v>56</v>
      </c>
      <c r="C29" s="45" t="s">
        <v>6</v>
      </c>
      <c r="D29" s="60">
        <v>7</v>
      </c>
      <c r="E29" s="47">
        <f t="shared" si="0"/>
        <v>1.0697752808988765</v>
      </c>
      <c r="F29" s="58">
        <v>952.1</v>
      </c>
      <c r="G29" s="5">
        <v>0</v>
      </c>
      <c r="H29" s="5">
        <v>1</v>
      </c>
      <c r="I29" s="48">
        <v>0.2</v>
      </c>
    </row>
    <row r="30" spans="1:9" ht="18.75">
      <c r="A30" s="45">
        <f t="shared" si="1"/>
        <v>27</v>
      </c>
      <c r="B30" s="60" t="s">
        <v>55</v>
      </c>
      <c r="C30" s="45" t="s">
        <v>6</v>
      </c>
      <c r="D30" s="60">
        <v>9</v>
      </c>
      <c r="E30" s="47">
        <f>F30/1000/0.89/10</f>
        <v>0.22874157303370785</v>
      </c>
      <c r="F30" s="58">
        <v>2035.8</v>
      </c>
      <c r="G30" s="45">
        <v>0</v>
      </c>
      <c r="H30" s="45">
        <v>0</v>
      </c>
      <c r="I30" s="45">
        <v>0</v>
      </c>
    </row>
    <row r="31" spans="1:9" ht="18.75">
      <c r="A31" s="45">
        <f t="shared" si="1"/>
        <v>28</v>
      </c>
      <c r="B31" s="60" t="s">
        <v>27</v>
      </c>
      <c r="C31" s="45" t="s">
        <v>7</v>
      </c>
      <c r="D31" s="60">
        <v>2</v>
      </c>
      <c r="E31" s="47">
        <f aca="true" t="shared" si="2" ref="E31:E36">F31/1000/0.89</f>
        <v>0.05758426966292134</v>
      </c>
      <c r="F31" s="58">
        <v>51.25</v>
      </c>
      <c r="G31" s="5">
        <v>0</v>
      </c>
      <c r="H31" s="5">
        <v>0</v>
      </c>
      <c r="I31" s="48">
        <v>0</v>
      </c>
    </row>
    <row r="32" spans="1:9" ht="18.75">
      <c r="A32" s="45">
        <f t="shared" si="1"/>
        <v>29</v>
      </c>
      <c r="B32" s="60" t="s">
        <v>189</v>
      </c>
      <c r="C32" s="45" t="s">
        <v>7</v>
      </c>
      <c r="D32" s="60">
        <v>1</v>
      </c>
      <c r="E32" s="47">
        <f t="shared" si="2"/>
        <v>0.008988764044943821</v>
      </c>
      <c r="F32" s="58">
        <v>8</v>
      </c>
      <c r="G32" s="5">
        <v>0</v>
      </c>
      <c r="H32" s="5">
        <v>0</v>
      </c>
      <c r="I32" s="48">
        <v>0</v>
      </c>
    </row>
    <row r="33" spans="1:9" ht="18.75">
      <c r="A33" s="45">
        <f t="shared" si="1"/>
        <v>30</v>
      </c>
      <c r="B33" s="60" t="s">
        <v>57</v>
      </c>
      <c r="C33" s="45" t="s">
        <v>6</v>
      </c>
      <c r="D33" s="60">
        <v>1</v>
      </c>
      <c r="E33" s="47">
        <f t="shared" si="2"/>
        <v>0.02808988764044944</v>
      </c>
      <c r="F33" s="58">
        <v>25</v>
      </c>
      <c r="G33" s="5">
        <v>0</v>
      </c>
      <c r="H33" s="5">
        <v>0</v>
      </c>
      <c r="I33" s="48">
        <v>0</v>
      </c>
    </row>
    <row r="34" spans="1:9" ht="18.75">
      <c r="A34" s="45">
        <f t="shared" si="1"/>
        <v>31</v>
      </c>
      <c r="B34" s="60" t="s">
        <v>58</v>
      </c>
      <c r="C34" s="45" t="s">
        <v>10</v>
      </c>
      <c r="D34" s="60">
        <v>2</v>
      </c>
      <c r="E34" s="47">
        <f t="shared" si="2"/>
        <v>0.02247191011235955</v>
      </c>
      <c r="F34" s="58">
        <v>20</v>
      </c>
      <c r="G34" s="5">
        <v>0</v>
      </c>
      <c r="H34" s="5">
        <v>0</v>
      </c>
      <c r="I34" s="48">
        <v>0</v>
      </c>
    </row>
    <row r="35" spans="1:9" ht="18.75">
      <c r="A35" s="45">
        <f t="shared" si="1"/>
        <v>32</v>
      </c>
      <c r="B35" s="60" t="s">
        <v>60</v>
      </c>
      <c r="C35" s="45" t="s">
        <v>8</v>
      </c>
      <c r="D35" s="60">
        <v>9</v>
      </c>
      <c r="E35" s="47">
        <f t="shared" si="2"/>
        <v>0.13230337078651686</v>
      </c>
      <c r="F35" s="58">
        <v>117.75</v>
      </c>
      <c r="G35" s="5">
        <v>0</v>
      </c>
      <c r="H35" s="5">
        <v>0</v>
      </c>
      <c r="I35" s="48">
        <v>0</v>
      </c>
    </row>
    <row r="36" spans="1:9" ht="18.75">
      <c r="A36" s="45">
        <f t="shared" si="1"/>
        <v>33</v>
      </c>
      <c r="B36" s="60" t="s">
        <v>60</v>
      </c>
      <c r="C36" s="45" t="s">
        <v>6</v>
      </c>
      <c r="D36" s="60">
        <v>6</v>
      </c>
      <c r="E36" s="47">
        <f t="shared" si="2"/>
        <v>0.24157303370786515</v>
      </c>
      <c r="F36" s="58">
        <v>215</v>
      </c>
      <c r="G36" s="5">
        <v>0</v>
      </c>
      <c r="H36" s="5">
        <v>0</v>
      </c>
      <c r="I36" s="48">
        <v>0</v>
      </c>
    </row>
    <row r="37" spans="1:9" ht="18.75">
      <c r="A37" s="45">
        <f t="shared" si="1"/>
        <v>34</v>
      </c>
      <c r="B37" s="60" t="s">
        <v>372</v>
      </c>
      <c r="C37" s="45" t="s">
        <v>7</v>
      </c>
      <c r="D37" s="60">
        <v>0</v>
      </c>
      <c r="E37" s="47">
        <v>0</v>
      </c>
      <c r="F37" s="58">
        <v>0</v>
      </c>
      <c r="G37" s="5">
        <v>0</v>
      </c>
      <c r="H37" s="5">
        <v>1</v>
      </c>
      <c r="I37" s="48">
        <v>0.02</v>
      </c>
    </row>
    <row r="38" spans="1:9" ht="18.75">
      <c r="A38" s="45">
        <f t="shared" si="1"/>
        <v>35</v>
      </c>
      <c r="B38" s="60" t="s">
        <v>61</v>
      </c>
      <c r="C38" s="45" t="s">
        <v>7</v>
      </c>
      <c r="D38" s="60">
        <v>7</v>
      </c>
      <c r="E38" s="47">
        <f>F38/1000/0.89</f>
        <v>0.12134831460674157</v>
      </c>
      <c r="F38" s="58">
        <v>108</v>
      </c>
      <c r="G38" s="45">
        <v>0</v>
      </c>
      <c r="H38" s="45">
        <v>4</v>
      </c>
      <c r="I38" s="45">
        <v>0.06</v>
      </c>
    </row>
    <row r="39" spans="1:9" ht="18.75">
      <c r="A39" s="45">
        <f t="shared" si="1"/>
        <v>36</v>
      </c>
      <c r="B39" s="60" t="s">
        <v>349</v>
      </c>
      <c r="C39" s="45" t="s">
        <v>6</v>
      </c>
      <c r="D39" s="60">
        <v>4</v>
      </c>
      <c r="E39" s="47">
        <f>F39/1000/0.89</f>
        <v>0.007865168539325843</v>
      </c>
      <c r="F39" s="58">
        <v>7</v>
      </c>
      <c r="G39" s="5">
        <v>0</v>
      </c>
      <c r="H39" s="5">
        <v>0</v>
      </c>
      <c r="I39" s="48">
        <v>0</v>
      </c>
    </row>
    <row r="40" spans="1:9" ht="18.75">
      <c r="A40" s="45">
        <f t="shared" si="1"/>
        <v>37</v>
      </c>
      <c r="B40" s="60" t="s">
        <v>62</v>
      </c>
      <c r="C40" s="45" t="s">
        <v>9</v>
      </c>
      <c r="D40" s="60">
        <v>1</v>
      </c>
      <c r="E40" s="47">
        <f>F40/1000/0.89</f>
        <v>0.16853932584269662</v>
      </c>
      <c r="F40" s="58">
        <v>150</v>
      </c>
      <c r="G40" s="5">
        <v>0</v>
      </c>
      <c r="H40" s="5">
        <v>0</v>
      </c>
      <c r="I40" s="48">
        <v>0</v>
      </c>
    </row>
    <row r="41" spans="1:9" ht="18.75">
      <c r="A41" s="45">
        <f t="shared" si="1"/>
        <v>38</v>
      </c>
      <c r="B41" s="60" t="s">
        <v>62</v>
      </c>
      <c r="C41" s="45" t="s">
        <v>10</v>
      </c>
      <c r="D41" s="60">
        <v>6</v>
      </c>
      <c r="E41" s="47">
        <f>F41/1000/0.89</f>
        <v>0.2003370786516854</v>
      </c>
      <c r="F41" s="58">
        <v>178.3</v>
      </c>
      <c r="G41" s="5">
        <v>0</v>
      </c>
      <c r="H41" s="5">
        <v>2</v>
      </c>
      <c r="I41" s="48">
        <v>0.01</v>
      </c>
    </row>
    <row r="42" spans="1:9" ht="18.75">
      <c r="A42" s="45">
        <f t="shared" si="1"/>
        <v>39</v>
      </c>
      <c r="B42" s="60" t="s">
        <v>350</v>
      </c>
      <c r="C42" s="45" t="s">
        <v>6</v>
      </c>
      <c r="D42" s="60">
        <v>7</v>
      </c>
      <c r="E42" s="47">
        <f>F42/1000/0.89</f>
        <v>0.451685393258427</v>
      </c>
      <c r="F42" s="58">
        <v>402</v>
      </c>
      <c r="G42" s="5">
        <v>3</v>
      </c>
      <c r="H42" s="5">
        <v>0</v>
      </c>
      <c r="I42" s="48">
        <v>0</v>
      </c>
    </row>
    <row r="43" spans="1:9" ht="18.75">
      <c r="A43" s="45">
        <f t="shared" si="1"/>
        <v>40</v>
      </c>
      <c r="B43" s="60" t="s">
        <v>373</v>
      </c>
      <c r="C43" s="45" t="s">
        <v>7</v>
      </c>
      <c r="D43" s="60">
        <v>0</v>
      </c>
      <c r="E43" s="47">
        <v>0</v>
      </c>
      <c r="F43" s="58">
        <v>0</v>
      </c>
      <c r="G43" s="5">
        <v>0</v>
      </c>
      <c r="H43" s="5">
        <v>1</v>
      </c>
      <c r="I43" s="48">
        <v>0.02</v>
      </c>
    </row>
    <row r="44" spans="1:9" ht="18.75">
      <c r="A44" s="45">
        <f t="shared" si="1"/>
        <v>41</v>
      </c>
      <c r="B44" s="60" t="s">
        <v>63</v>
      </c>
      <c r="C44" s="45" t="s">
        <v>5</v>
      </c>
      <c r="D44" s="60">
        <v>7</v>
      </c>
      <c r="E44" s="47">
        <f>F44/1000/0.89</f>
        <v>0.1348314606741573</v>
      </c>
      <c r="F44" s="58">
        <v>120</v>
      </c>
      <c r="G44" s="5">
        <v>1</v>
      </c>
      <c r="H44" s="5">
        <v>4</v>
      </c>
      <c r="I44" s="48">
        <v>0.07</v>
      </c>
    </row>
    <row r="45" spans="1:9" ht="18.75">
      <c r="A45" s="45">
        <f t="shared" si="1"/>
        <v>42</v>
      </c>
      <c r="B45" s="60" t="s">
        <v>64</v>
      </c>
      <c r="C45" s="45" t="s">
        <v>7</v>
      </c>
      <c r="D45" s="60">
        <v>37</v>
      </c>
      <c r="E45" s="47">
        <f>F45/1000/0.89/10</f>
        <v>0.11539325842696628</v>
      </c>
      <c r="F45" s="58">
        <v>1027</v>
      </c>
      <c r="G45" s="5">
        <v>2</v>
      </c>
      <c r="H45" s="45">
        <v>10</v>
      </c>
      <c r="I45" s="45">
        <v>0.16</v>
      </c>
    </row>
    <row r="46" spans="1:9" ht="18.75">
      <c r="A46" s="45">
        <f t="shared" si="1"/>
        <v>43</v>
      </c>
      <c r="B46" s="60" t="s">
        <v>351</v>
      </c>
      <c r="C46" s="45" t="s">
        <v>5</v>
      </c>
      <c r="D46" s="60">
        <v>1</v>
      </c>
      <c r="E46" s="47">
        <f aca="true" t="shared" si="3" ref="E46:E56">F46/1000/0.89</f>
        <v>0.02808988764044944</v>
      </c>
      <c r="F46" s="58">
        <v>25</v>
      </c>
      <c r="G46" s="5">
        <v>0</v>
      </c>
      <c r="H46" s="5">
        <v>0</v>
      </c>
      <c r="I46" s="48">
        <v>0</v>
      </c>
    </row>
    <row r="47" spans="1:9" ht="18.75">
      <c r="A47" s="45">
        <f t="shared" si="1"/>
        <v>44</v>
      </c>
      <c r="B47" s="60" t="s">
        <v>292</v>
      </c>
      <c r="C47" s="45" t="s">
        <v>7</v>
      </c>
      <c r="D47" s="60">
        <v>3</v>
      </c>
      <c r="E47" s="47">
        <f t="shared" si="3"/>
        <v>0.02696629213483146</v>
      </c>
      <c r="F47" s="58">
        <v>24</v>
      </c>
      <c r="G47" s="5">
        <v>0</v>
      </c>
      <c r="H47" s="5">
        <v>0</v>
      </c>
      <c r="I47" s="48">
        <v>0</v>
      </c>
    </row>
    <row r="48" spans="1:9" ht="18.75">
      <c r="A48" s="45">
        <f t="shared" si="1"/>
        <v>45</v>
      </c>
      <c r="B48" s="60" t="s">
        <v>65</v>
      </c>
      <c r="C48" s="45" t="s">
        <v>8</v>
      </c>
      <c r="D48" s="60">
        <v>23</v>
      </c>
      <c r="E48" s="47">
        <f t="shared" si="3"/>
        <v>0.5393258426966292</v>
      </c>
      <c r="F48" s="58">
        <v>480</v>
      </c>
      <c r="G48" s="5">
        <v>5</v>
      </c>
      <c r="H48" s="5">
        <v>5</v>
      </c>
      <c r="I48" s="48">
        <v>0.51</v>
      </c>
    </row>
    <row r="49" spans="1:9" ht="18.75">
      <c r="A49" s="45">
        <f t="shared" si="1"/>
        <v>46</v>
      </c>
      <c r="B49" s="60" t="s">
        <v>293</v>
      </c>
      <c r="C49" s="45" t="s">
        <v>7</v>
      </c>
      <c r="D49" s="60">
        <v>2</v>
      </c>
      <c r="E49" s="47">
        <f t="shared" si="3"/>
        <v>0.44943820224719105</v>
      </c>
      <c r="F49" s="58">
        <v>400</v>
      </c>
      <c r="G49" s="5">
        <v>0</v>
      </c>
      <c r="H49" s="5">
        <v>0</v>
      </c>
      <c r="I49" s="48">
        <v>0</v>
      </c>
    </row>
    <row r="50" spans="1:9" ht="18.75">
      <c r="A50" s="45">
        <f t="shared" si="1"/>
        <v>47</v>
      </c>
      <c r="B50" s="60" t="s">
        <v>195</v>
      </c>
      <c r="C50" s="45" t="s">
        <v>8</v>
      </c>
      <c r="D50" s="60">
        <v>1</v>
      </c>
      <c r="E50" s="47">
        <f t="shared" si="3"/>
        <v>0.03932584269662922</v>
      </c>
      <c r="F50" s="58">
        <v>35</v>
      </c>
      <c r="G50" s="5">
        <v>0</v>
      </c>
      <c r="H50" s="5">
        <v>0</v>
      </c>
      <c r="I50" s="48">
        <v>0</v>
      </c>
    </row>
    <row r="51" spans="1:9" ht="18.75">
      <c r="A51" s="45">
        <f t="shared" si="1"/>
        <v>48</v>
      </c>
      <c r="B51" s="60" t="s">
        <v>66</v>
      </c>
      <c r="C51" s="45" t="s">
        <v>8</v>
      </c>
      <c r="D51" s="60">
        <v>10</v>
      </c>
      <c r="E51" s="47">
        <f t="shared" si="3"/>
        <v>0.10224719101123594</v>
      </c>
      <c r="F51" s="58">
        <v>91</v>
      </c>
      <c r="G51" s="5">
        <v>0</v>
      </c>
      <c r="H51" s="5">
        <v>0</v>
      </c>
      <c r="I51" s="48">
        <v>0</v>
      </c>
    </row>
    <row r="52" spans="1:9" ht="18.75">
      <c r="A52" s="45">
        <f t="shared" si="1"/>
        <v>49</v>
      </c>
      <c r="B52" s="60" t="s">
        <v>26</v>
      </c>
      <c r="C52" s="45" t="s">
        <v>6</v>
      </c>
      <c r="D52" s="60">
        <v>2</v>
      </c>
      <c r="E52" s="47">
        <f t="shared" si="3"/>
        <v>0.02808988764044944</v>
      </c>
      <c r="F52" s="58">
        <v>25</v>
      </c>
      <c r="G52" s="5">
        <v>0</v>
      </c>
      <c r="H52" s="5">
        <v>2</v>
      </c>
      <c r="I52" s="48">
        <v>0.03</v>
      </c>
    </row>
    <row r="53" spans="1:9" ht="18.75">
      <c r="A53" s="45">
        <f t="shared" si="1"/>
        <v>50</v>
      </c>
      <c r="B53" s="60" t="s">
        <v>30</v>
      </c>
      <c r="C53" s="45" t="s">
        <v>6</v>
      </c>
      <c r="D53" s="60">
        <v>1</v>
      </c>
      <c r="E53" s="47">
        <f t="shared" si="3"/>
        <v>0.10674157303370786</v>
      </c>
      <c r="F53" s="58">
        <v>95</v>
      </c>
      <c r="G53" s="5">
        <v>0</v>
      </c>
      <c r="H53" s="5">
        <v>0</v>
      </c>
      <c r="I53" s="48">
        <v>0</v>
      </c>
    </row>
    <row r="54" spans="1:9" ht="18.75">
      <c r="A54" s="45">
        <f t="shared" si="1"/>
        <v>51</v>
      </c>
      <c r="B54" s="60" t="s">
        <v>196</v>
      </c>
      <c r="C54" s="45" t="s">
        <v>8</v>
      </c>
      <c r="D54" s="60">
        <v>5</v>
      </c>
      <c r="E54" s="47">
        <f t="shared" si="3"/>
        <v>0.20056179775280897</v>
      </c>
      <c r="F54" s="58">
        <v>178.5</v>
      </c>
      <c r="G54" s="5">
        <v>0</v>
      </c>
      <c r="H54" s="5">
        <v>0</v>
      </c>
      <c r="I54" s="48">
        <v>0</v>
      </c>
    </row>
    <row r="55" spans="1:9" ht="18.75">
      <c r="A55" s="45">
        <f t="shared" si="1"/>
        <v>52</v>
      </c>
      <c r="B55" s="60" t="s">
        <v>197</v>
      </c>
      <c r="C55" s="45" t="s">
        <v>5</v>
      </c>
      <c r="D55" s="60">
        <v>2</v>
      </c>
      <c r="E55" s="47">
        <f t="shared" si="3"/>
        <v>0.0033707865168539327</v>
      </c>
      <c r="F55" s="58">
        <v>3</v>
      </c>
      <c r="G55" s="5">
        <v>0</v>
      </c>
      <c r="H55" s="5">
        <v>0</v>
      </c>
      <c r="I55" s="48">
        <v>0</v>
      </c>
    </row>
    <row r="56" spans="1:9" ht="18.75">
      <c r="A56" s="45">
        <f t="shared" si="1"/>
        <v>53</v>
      </c>
      <c r="B56" s="60" t="s">
        <v>69</v>
      </c>
      <c r="C56" s="45" t="s">
        <v>6</v>
      </c>
      <c r="D56" s="60">
        <v>1</v>
      </c>
      <c r="E56" s="47">
        <f t="shared" si="3"/>
        <v>0.024719101123595502</v>
      </c>
      <c r="F56" s="58">
        <v>22</v>
      </c>
      <c r="G56" s="5">
        <v>1</v>
      </c>
      <c r="H56" s="5">
        <v>0</v>
      </c>
      <c r="I56" s="48">
        <v>0</v>
      </c>
    </row>
    <row r="57" spans="1:9" ht="18.75">
      <c r="A57" s="45">
        <f t="shared" si="1"/>
        <v>54</v>
      </c>
      <c r="B57" s="60" t="s">
        <v>71</v>
      </c>
      <c r="C57" s="45" t="s">
        <v>7</v>
      </c>
      <c r="D57" s="60">
        <v>9</v>
      </c>
      <c r="E57" s="47">
        <f>F57/1000/0.89/10</f>
        <v>0.13258426966292133</v>
      </c>
      <c r="F57" s="58">
        <v>1180</v>
      </c>
      <c r="G57" s="5">
        <v>0</v>
      </c>
      <c r="H57" s="5">
        <v>1</v>
      </c>
      <c r="I57" s="48">
        <v>0.11</v>
      </c>
    </row>
    <row r="58" spans="1:9" ht="18.75">
      <c r="A58" s="45">
        <f t="shared" si="1"/>
        <v>55</v>
      </c>
      <c r="B58" s="60" t="s">
        <v>72</v>
      </c>
      <c r="C58" s="45" t="s">
        <v>10</v>
      </c>
      <c r="D58" s="60">
        <v>9</v>
      </c>
      <c r="E58" s="47">
        <f aca="true" t="shared" si="4" ref="E58:E84">F58/1000/0.89</f>
        <v>0.20460674157303368</v>
      </c>
      <c r="F58" s="58">
        <v>182.1</v>
      </c>
      <c r="G58" s="5">
        <v>0</v>
      </c>
      <c r="H58" s="5">
        <v>0</v>
      </c>
      <c r="I58" s="48">
        <v>0</v>
      </c>
    </row>
    <row r="59" spans="1:9" ht="18.75">
      <c r="A59" s="45">
        <f t="shared" si="1"/>
        <v>56</v>
      </c>
      <c r="B59" s="60" t="s">
        <v>74</v>
      </c>
      <c r="C59" s="45" t="s">
        <v>6</v>
      </c>
      <c r="D59" s="60">
        <v>14</v>
      </c>
      <c r="E59" s="47">
        <f t="shared" si="4"/>
        <v>0.2121348314606742</v>
      </c>
      <c r="F59" s="58">
        <v>188.8</v>
      </c>
      <c r="G59" s="5">
        <v>0</v>
      </c>
      <c r="H59" s="5">
        <v>5</v>
      </c>
      <c r="I59" s="48">
        <v>0.59</v>
      </c>
    </row>
    <row r="60" spans="1:9" ht="18.75">
      <c r="A60" s="45">
        <f t="shared" si="1"/>
        <v>57</v>
      </c>
      <c r="B60" s="60" t="s">
        <v>76</v>
      </c>
      <c r="C60" s="45" t="s">
        <v>6</v>
      </c>
      <c r="D60" s="60">
        <v>9</v>
      </c>
      <c r="E60" s="47">
        <f t="shared" si="4"/>
        <v>0.18707865168539325</v>
      </c>
      <c r="F60" s="58">
        <v>166.5</v>
      </c>
      <c r="G60" s="5">
        <v>0</v>
      </c>
      <c r="H60" s="5">
        <v>2</v>
      </c>
      <c r="I60" s="48">
        <v>0.36</v>
      </c>
    </row>
    <row r="61" spans="1:9" ht="18.75">
      <c r="A61" s="45">
        <f t="shared" si="1"/>
        <v>58</v>
      </c>
      <c r="B61" s="60" t="s">
        <v>77</v>
      </c>
      <c r="C61" s="45" t="s">
        <v>7</v>
      </c>
      <c r="D61" s="60">
        <v>13</v>
      </c>
      <c r="E61" s="47">
        <f t="shared" si="4"/>
        <v>0.36966292134831463</v>
      </c>
      <c r="F61" s="58">
        <v>329</v>
      </c>
      <c r="G61" s="5">
        <v>8</v>
      </c>
      <c r="H61" s="5">
        <v>0</v>
      </c>
      <c r="I61" s="48">
        <v>0</v>
      </c>
    </row>
    <row r="62" spans="1:9" ht="18.75">
      <c r="A62" s="45">
        <f t="shared" si="1"/>
        <v>59</v>
      </c>
      <c r="B62" s="60" t="s">
        <v>78</v>
      </c>
      <c r="C62" s="45" t="s">
        <v>8</v>
      </c>
      <c r="D62" s="60">
        <v>13</v>
      </c>
      <c r="E62" s="47">
        <f t="shared" si="4"/>
        <v>0.14101123595505619</v>
      </c>
      <c r="F62" s="58">
        <v>125.5</v>
      </c>
      <c r="G62" s="5">
        <v>3</v>
      </c>
      <c r="H62" s="5">
        <v>0</v>
      </c>
      <c r="I62" s="48">
        <v>0</v>
      </c>
    </row>
    <row r="63" spans="1:9" ht="18.75">
      <c r="A63" s="45">
        <f t="shared" si="1"/>
        <v>60</v>
      </c>
      <c r="B63" s="60" t="s">
        <v>198</v>
      </c>
      <c r="C63" s="45" t="s">
        <v>5</v>
      </c>
      <c r="D63" s="60">
        <v>1</v>
      </c>
      <c r="E63" s="47">
        <f t="shared" si="4"/>
        <v>0.05393258426966292</v>
      </c>
      <c r="F63" s="58">
        <v>48</v>
      </c>
      <c r="G63" s="5">
        <v>0</v>
      </c>
      <c r="H63" s="5">
        <v>0</v>
      </c>
      <c r="I63" s="48">
        <v>0</v>
      </c>
    </row>
    <row r="64" spans="1:9" ht="18.75">
      <c r="A64" s="45">
        <f t="shared" si="1"/>
        <v>61</v>
      </c>
      <c r="B64" s="60" t="s">
        <v>79</v>
      </c>
      <c r="C64" s="45" t="s">
        <v>7</v>
      </c>
      <c r="D64" s="60">
        <v>9</v>
      </c>
      <c r="E64" s="47">
        <f t="shared" si="4"/>
        <v>0.09662921348314606</v>
      </c>
      <c r="F64" s="58">
        <v>86</v>
      </c>
      <c r="G64" s="5">
        <v>0</v>
      </c>
      <c r="H64" s="5">
        <v>1</v>
      </c>
      <c r="I64" s="48">
        <v>0</v>
      </c>
    </row>
    <row r="65" spans="1:9" ht="18.75">
      <c r="A65" s="45">
        <f t="shared" si="1"/>
        <v>62</v>
      </c>
      <c r="B65" s="60" t="s">
        <v>80</v>
      </c>
      <c r="C65" s="45" t="s">
        <v>5</v>
      </c>
      <c r="D65" s="60">
        <v>3</v>
      </c>
      <c r="E65" s="47">
        <f t="shared" si="4"/>
        <v>0.03932584269662922</v>
      </c>
      <c r="F65" s="58">
        <v>35</v>
      </c>
      <c r="G65" s="5">
        <v>0</v>
      </c>
      <c r="H65" s="5">
        <v>0</v>
      </c>
      <c r="I65" s="48">
        <v>0</v>
      </c>
    </row>
    <row r="66" spans="1:9" ht="18.75">
      <c r="A66" s="45">
        <f t="shared" si="1"/>
        <v>63</v>
      </c>
      <c r="B66" s="60" t="s">
        <v>352</v>
      </c>
      <c r="C66" s="45"/>
      <c r="D66" s="60">
        <v>1</v>
      </c>
      <c r="E66" s="47">
        <f t="shared" si="4"/>
        <v>0.016853932584269662</v>
      </c>
      <c r="F66" s="58">
        <v>15</v>
      </c>
      <c r="G66" s="5">
        <v>0</v>
      </c>
      <c r="H66" s="5">
        <v>0</v>
      </c>
      <c r="I66" s="48">
        <v>0</v>
      </c>
    </row>
    <row r="67" spans="1:9" ht="18.75">
      <c r="A67" s="45">
        <f t="shared" si="1"/>
        <v>64</v>
      </c>
      <c r="B67" s="60" t="s">
        <v>81</v>
      </c>
      <c r="C67" s="45" t="s">
        <v>6</v>
      </c>
      <c r="D67" s="60">
        <v>3</v>
      </c>
      <c r="E67" s="47">
        <f t="shared" si="4"/>
        <v>0.20112359550561795</v>
      </c>
      <c r="F67" s="58">
        <v>179</v>
      </c>
      <c r="G67" s="5">
        <v>0</v>
      </c>
      <c r="H67" s="5">
        <v>0</v>
      </c>
      <c r="I67" s="48">
        <v>0</v>
      </c>
    </row>
    <row r="68" spans="1:9" ht="18.75">
      <c r="A68" s="45">
        <f t="shared" si="1"/>
        <v>65</v>
      </c>
      <c r="B68" s="60" t="s">
        <v>295</v>
      </c>
      <c r="C68" s="45" t="s">
        <v>6</v>
      </c>
      <c r="D68" s="60">
        <v>1</v>
      </c>
      <c r="E68" s="47">
        <f t="shared" si="4"/>
        <v>0.015730337078651686</v>
      </c>
      <c r="F68" s="58">
        <v>14</v>
      </c>
      <c r="G68" s="45">
        <v>0</v>
      </c>
      <c r="H68" s="45">
        <v>0</v>
      </c>
      <c r="I68" s="45">
        <v>0</v>
      </c>
    </row>
    <row r="69" spans="1:9" ht="18.75">
      <c r="A69" s="45">
        <f t="shared" si="1"/>
        <v>66</v>
      </c>
      <c r="B69" s="60" t="s">
        <v>199</v>
      </c>
      <c r="C69" s="45" t="s">
        <v>8</v>
      </c>
      <c r="D69" s="60">
        <v>2</v>
      </c>
      <c r="E69" s="47">
        <f t="shared" si="4"/>
        <v>0.02359550561797753</v>
      </c>
      <c r="F69" s="58">
        <v>21</v>
      </c>
      <c r="G69" s="5">
        <v>0</v>
      </c>
      <c r="H69" s="45">
        <v>0</v>
      </c>
      <c r="I69" s="45">
        <v>0</v>
      </c>
    </row>
    <row r="70" spans="1:9" ht="18.75">
      <c r="A70" s="45">
        <f aca="true" t="shared" si="5" ref="A70:A133">A69+1</f>
        <v>67</v>
      </c>
      <c r="B70" s="60" t="s">
        <v>82</v>
      </c>
      <c r="C70" s="45" t="s">
        <v>8</v>
      </c>
      <c r="D70" s="60">
        <v>4</v>
      </c>
      <c r="E70" s="47">
        <f t="shared" si="4"/>
        <v>0.051685393258426963</v>
      </c>
      <c r="F70" s="58">
        <v>46</v>
      </c>
      <c r="G70" s="5">
        <v>0</v>
      </c>
      <c r="H70" s="5">
        <v>0</v>
      </c>
      <c r="I70" s="48">
        <v>0</v>
      </c>
    </row>
    <row r="71" spans="1:9" ht="18.75">
      <c r="A71" s="45">
        <f t="shared" si="5"/>
        <v>68</v>
      </c>
      <c r="B71" s="60" t="s">
        <v>84</v>
      </c>
      <c r="C71" s="45" t="s">
        <v>8</v>
      </c>
      <c r="D71" s="60">
        <v>7</v>
      </c>
      <c r="E71" s="47">
        <f t="shared" si="4"/>
        <v>0.4146067415730337</v>
      </c>
      <c r="F71" s="58">
        <v>369</v>
      </c>
      <c r="G71" s="5">
        <v>0</v>
      </c>
      <c r="H71" s="5">
        <v>0</v>
      </c>
      <c r="I71" s="48">
        <v>0</v>
      </c>
    </row>
    <row r="72" spans="1:9" ht="18.75">
      <c r="A72" s="45">
        <f t="shared" si="5"/>
        <v>69</v>
      </c>
      <c r="B72" s="60" t="s">
        <v>205</v>
      </c>
      <c r="C72" s="45" t="s">
        <v>7</v>
      </c>
      <c r="D72" s="60">
        <v>2</v>
      </c>
      <c r="E72" s="47">
        <f t="shared" si="4"/>
        <v>0.0696629213483146</v>
      </c>
      <c r="F72" s="58">
        <v>62</v>
      </c>
      <c r="G72" s="5">
        <v>0</v>
      </c>
      <c r="H72" s="5">
        <v>0</v>
      </c>
      <c r="I72" s="48">
        <v>0</v>
      </c>
    </row>
    <row r="73" spans="1:9" ht="18.75">
      <c r="A73" s="45">
        <f t="shared" si="5"/>
        <v>70</v>
      </c>
      <c r="B73" s="60" t="s">
        <v>206</v>
      </c>
      <c r="C73" s="45" t="s">
        <v>7</v>
      </c>
      <c r="D73" s="60">
        <v>2</v>
      </c>
      <c r="E73" s="47">
        <f t="shared" si="4"/>
        <v>0.02808988764044944</v>
      </c>
      <c r="F73" s="58">
        <v>25</v>
      </c>
      <c r="G73" s="5">
        <v>0</v>
      </c>
      <c r="H73" s="5">
        <v>0</v>
      </c>
      <c r="I73" s="48">
        <v>0</v>
      </c>
    </row>
    <row r="74" spans="1:9" ht="18.75">
      <c r="A74" s="45">
        <f t="shared" si="5"/>
        <v>71</v>
      </c>
      <c r="B74" s="60" t="s">
        <v>86</v>
      </c>
      <c r="C74" s="45" t="s">
        <v>7</v>
      </c>
      <c r="D74" s="60">
        <v>2</v>
      </c>
      <c r="E74" s="47">
        <f t="shared" si="4"/>
        <v>0.033707865168539325</v>
      </c>
      <c r="F74" s="58">
        <v>30</v>
      </c>
      <c r="G74" s="5">
        <v>0</v>
      </c>
      <c r="H74" s="45">
        <v>1</v>
      </c>
      <c r="I74" s="48">
        <v>0</v>
      </c>
    </row>
    <row r="75" spans="1:9" ht="18.75">
      <c r="A75" s="45">
        <f t="shared" si="5"/>
        <v>72</v>
      </c>
      <c r="B75" s="60" t="s">
        <v>90</v>
      </c>
      <c r="C75" s="45" t="s">
        <v>6</v>
      </c>
      <c r="D75" s="60">
        <v>6</v>
      </c>
      <c r="E75" s="47">
        <f t="shared" si="4"/>
        <v>0.08764044943820225</v>
      </c>
      <c r="F75" s="58">
        <v>78</v>
      </c>
      <c r="G75" s="5">
        <v>0</v>
      </c>
      <c r="H75" s="5">
        <v>0</v>
      </c>
      <c r="I75" s="48">
        <v>0</v>
      </c>
    </row>
    <row r="76" spans="1:9" ht="18.75">
      <c r="A76" s="45">
        <f t="shared" si="5"/>
        <v>73</v>
      </c>
      <c r="B76" s="60" t="s">
        <v>207</v>
      </c>
      <c r="C76" s="45" t="s">
        <v>7</v>
      </c>
      <c r="D76" s="60">
        <v>3</v>
      </c>
      <c r="E76" s="47">
        <f t="shared" si="4"/>
        <v>0.013258426966292137</v>
      </c>
      <c r="F76" s="58">
        <v>11.8</v>
      </c>
      <c r="G76" s="5">
        <v>0</v>
      </c>
      <c r="H76" s="45">
        <v>0</v>
      </c>
      <c r="I76" s="45">
        <v>0</v>
      </c>
    </row>
    <row r="77" spans="1:9" ht="18.75">
      <c r="A77" s="45">
        <f t="shared" si="5"/>
        <v>74</v>
      </c>
      <c r="B77" s="60" t="s">
        <v>267</v>
      </c>
      <c r="C77" s="45" t="s">
        <v>6</v>
      </c>
      <c r="D77" s="60">
        <v>4</v>
      </c>
      <c r="E77" s="47">
        <f t="shared" si="4"/>
        <v>0.04719101123595506</v>
      </c>
      <c r="F77" s="58">
        <v>42</v>
      </c>
      <c r="G77" s="5">
        <v>0</v>
      </c>
      <c r="H77" s="5">
        <v>0</v>
      </c>
      <c r="I77" s="48">
        <v>0</v>
      </c>
    </row>
    <row r="78" spans="1:9" ht="18.75">
      <c r="A78" s="45">
        <f t="shared" si="5"/>
        <v>75</v>
      </c>
      <c r="B78" s="60" t="s">
        <v>208</v>
      </c>
      <c r="C78" s="45" t="s">
        <v>7</v>
      </c>
      <c r="D78" s="60">
        <v>1</v>
      </c>
      <c r="E78" s="47">
        <f t="shared" si="4"/>
        <v>0.0056179775280898875</v>
      </c>
      <c r="F78" s="58">
        <v>5</v>
      </c>
      <c r="G78" s="5">
        <v>0</v>
      </c>
      <c r="H78" s="5">
        <v>0</v>
      </c>
      <c r="I78" s="48">
        <v>0</v>
      </c>
    </row>
    <row r="79" spans="1:9" ht="18.75">
      <c r="A79" s="45">
        <f t="shared" si="5"/>
        <v>76</v>
      </c>
      <c r="B79" s="60" t="s">
        <v>209</v>
      </c>
      <c r="C79" s="45" t="s">
        <v>10</v>
      </c>
      <c r="D79" s="60">
        <v>2</v>
      </c>
      <c r="E79" s="47">
        <f t="shared" si="4"/>
        <v>0.021348314606741574</v>
      </c>
      <c r="F79" s="58">
        <v>19</v>
      </c>
      <c r="G79" s="45">
        <v>1</v>
      </c>
      <c r="H79" s="45">
        <v>0</v>
      </c>
      <c r="I79" s="45">
        <v>0</v>
      </c>
    </row>
    <row r="80" spans="1:9" ht="18.75">
      <c r="A80" s="45">
        <f t="shared" si="5"/>
        <v>77</v>
      </c>
      <c r="B80" s="60" t="s">
        <v>91</v>
      </c>
      <c r="C80" s="45" t="s">
        <v>7</v>
      </c>
      <c r="D80" s="60">
        <v>11</v>
      </c>
      <c r="E80" s="47">
        <f t="shared" si="4"/>
        <v>0.3595505617977528</v>
      </c>
      <c r="F80" s="58">
        <v>320</v>
      </c>
      <c r="G80" s="5">
        <v>3</v>
      </c>
      <c r="H80" s="5">
        <v>0</v>
      </c>
      <c r="I80" s="48">
        <v>0</v>
      </c>
    </row>
    <row r="81" spans="1:9" ht="18.75">
      <c r="A81" s="45">
        <f t="shared" si="5"/>
        <v>78</v>
      </c>
      <c r="B81" s="60" t="s">
        <v>92</v>
      </c>
      <c r="C81" s="45" t="s">
        <v>7</v>
      </c>
      <c r="D81" s="60">
        <v>7</v>
      </c>
      <c r="E81" s="47">
        <f t="shared" si="4"/>
        <v>0.08426966292134831</v>
      </c>
      <c r="F81" s="58">
        <v>75</v>
      </c>
      <c r="G81" s="5">
        <v>0</v>
      </c>
      <c r="H81" s="5">
        <v>0</v>
      </c>
      <c r="I81" s="48">
        <v>0</v>
      </c>
    </row>
    <row r="82" spans="1:9" ht="18.75">
      <c r="A82" s="45">
        <f t="shared" si="5"/>
        <v>79</v>
      </c>
      <c r="B82" s="60" t="s">
        <v>93</v>
      </c>
      <c r="C82" s="45" t="s">
        <v>7</v>
      </c>
      <c r="D82" s="60">
        <v>10</v>
      </c>
      <c r="E82" s="47">
        <f t="shared" si="4"/>
        <v>0.1595505617977528</v>
      </c>
      <c r="F82" s="58">
        <v>142</v>
      </c>
      <c r="G82" s="5">
        <v>5</v>
      </c>
      <c r="H82" s="5">
        <v>2</v>
      </c>
      <c r="I82" s="48">
        <v>0.02</v>
      </c>
    </row>
    <row r="83" spans="1:9" ht="18.75">
      <c r="A83" s="45">
        <f t="shared" si="5"/>
        <v>80</v>
      </c>
      <c r="B83" s="60" t="s">
        <v>299</v>
      </c>
      <c r="C83" s="45" t="s">
        <v>7</v>
      </c>
      <c r="D83" s="60">
        <v>1</v>
      </c>
      <c r="E83" s="47">
        <f t="shared" si="4"/>
        <v>0.05617977528089888</v>
      </c>
      <c r="F83" s="58">
        <v>50</v>
      </c>
      <c r="G83" s="5">
        <v>0</v>
      </c>
      <c r="H83" s="5">
        <v>0</v>
      </c>
      <c r="I83" s="48">
        <v>0</v>
      </c>
    </row>
    <row r="84" spans="1:9" ht="18.75">
      <c r="A84" s="45">
        <f t="shared" si="5"/>
        <v>81</v>
      </c>
      <c r="B84" s="60" t="s">
        <v>97</v>
      </c>
      <c r="C84" s="45" t="s">
        <v>31</v>
      </c>
      <c r="D84" s="60">
        <v>11</v>
      </c>
      <c r="E84" s="47">
        <f t="shared" si="4"/>
        <v>3.29438202247191</v>
      </c>
      <c r="F84" s="58">
        <v>2932</v>
      </c>
      <c r="G84" s="5">
        <v>3</v>
      </c>
      <c r="H84" s="5">
        <v>6</v>
      </c>
      <c r="I84" s="48">
        <v>0.08</v>
      </c>
    </row>
    <row r="85" spans="1:9" ht="18.75">
      <c r="A85" s="45">
        <f t="shared" si="5"/>
        <v>82</v>
      </c>
      <c r="B85" s="60" t="s">
        <v>210</v>
      </c>
      <c r="C85" s="45" t="s">
        <v>6</v>
      </c>
      <c r="D85" s="60">
        <v>0</v>
      </c>
      <c r="E85" s="47">
        <v>0</v>
      </c>
      <c r="F85" s="58">
        <v>0</v>
      </c>
      <c r="G85" s="5">
        <v>0</v>
      </c>
      <c r="H85" s="5">
        <v>2</v>
      </c>
      <c r="I85" s="48">
        <v>0.25</v>
      </c>
    </row>
    <row r="86" spans="1:9" ht="18.75">
      <c r="A86" s="45">
        <f t="shared" si="5"/>
        <v>83</v>
      </c>
      <c r="B86" s="60" t="s">
        <v>369</v>
      </c>
      <c r="C86" s="45"/>
      <c r="D86" s="60">
        <v>1</v>
      </c>
      <c r="E86" s="47">
        <f aca="true" t="shared" si="6" ref="E86:E102">F86/1000/0.89</f>
        <v>0.1348314606741573</v>
      </c>
      <c r="F86" s="58">
        <v>120</v>
      </c>
      <c r="G86" s="5">
        <v>0</v>
      </c>
      <c r="H86" s="5">
        <v>0</v>
      </c>
      <c r="I86" s="48">
        <v>0</v>
      </c>
    </row>
    <row r="87" spans="1:9" ht="18.75">
      <c r="A87" s="45">
        <f t="shared" si="5"/>
        <v>84</v>
      </c>
      <c r="B87" s="60" t="s">
        <v>98</v>
      </c>
      <c r="C87" s="45" t="s">
        <v>7</v>
      </c>
      <c r="D87" s="60">
        <v>2</v>
      </c>
      <c r="E87" s="47">
        <f t="shared" si="6"/>
        <v>0.020224719101123594</v>
      </c>
      <c r="F87" s="58">
        <v>18</v>
      </c>
      <c r="G87" s="5">
        <v>0</v>
      </c>
      <c r="H87" s="5">
        <v>0</v>
      </c>
      <c r="I87" s="48">
        <v>0</v>
      </c>
    </row>
    <row r="88" spans="1:9" ht="18.75">
      <c r="A88" s="45">
        <f t="shared" si="5"/>
        <v>85</v>
      </c>
      <c r="B88" s="60" t="s">
        <v>100</v>
      </c>
      <c r="C88" s="45" t="s">
        <v>7</v>
      </c>
      <c r="D88" s="60">
        <v>5</v>
      </c>
      <c r="E88" s="47">
        <f t="shared" si="6"/>
        <v>0.06741573033707865</v>
      </c>
      <c r="F88" s="58">
        <v>60</v>
      </c>
      <c r="G88" s="5">
        <v>2</v>
      </c>
      <c r="H88" s="5">
        <v>0</v>
      </c>
      <c r="I88" s="48">
        <v>0</v>
      </c>
    </row>
    <row r="89" spans="1:9" ht="18.75">
      <c r="A89" s="45">
        <f t="shared" si="5"/>
        <v>86</v>
      </c>
      <c r="B89" s="60" t="s">
        <v>212</v>
      </c>
      <c r="C89" s="45" t="s">
        <v>7</v>
      </c>
      <c r="D89" s="60">
        <v>3</v>
      </c>
      <c r="E89" s="47">
        <f t="shared" si="6"/>
        <v>0.003146067415730337</v>
      </c>
      <c r="F89" s="58">
        <v>2.8</v>
      </c>
      <c r="G89" s="5">
        <v>0</v>
      </c>
      <c r="H89" s="5">
        <v>0</v>
      </c>
      <c r="I89" s="48">
        <v>0</v>
      </c>
    </row>
    <row r="90" spans="1:9" ht="18.75">
      <c r="A90" s="45">
        <f t="shared" si="5"/>
        <v>87</v>
      </c>
      <c r="B90" s="60" t="s">
        <v>101</v>
      </c>
      <c r="C90" s="45" t="s">
        <v>7</v>
      </c>
      <c r="D90" s="60">
        <v>2</v>
      </c>
      <c r="E90" s="47">
        <f t="shared" si="6"/>
        <v>0.02359550561797753</v>
      </c>
      <c r="F90" s="58">
        <v>21</v>
      </c>
      <c r="G90" s="5">
        <v>0</v>
      </c>
      <c r="H90" s="5">
        <v>0</v>
      </c>
      <c r="I90" s="48">
        <v>0</v>
      </c>
    </row>
    <row r="91" spans="1:9" ht="18.75">
      <c r="A91" s="45">
        <f t="shared" si="5"/>
        <v>88</v>
      </c>
      <c r="B91" s="60" t="s">
        <v>213</v>
      </c>
      <c r="C91" s="45" t="s">
        <v>7</v>
      </c>
      <c r="D91" s="60">
        <v>1</v>
      </c>
      <c r="E91" s="47">
        <f t="shared" si="6"/>
        <v>0.02808988764044944</v>
      </c>
      <c r="F91" s="58">
        <v>25</v>
      </c>
      <c r="G91" s="45">
        <v>0</v>
      </c>
      <c r="H91" s="45">
        <v>0</v>
      </c>
      <c r="I91" s="45">
        <v>0</v>
      </c>
    </row>
    <row r="92" spans="1:9" ht="18.75">
      <c r="A92" s="45">
        <f t="shared" si="5"/>
        <v>89</v>
      </c>
      <c r="B92" s="60" t="s">
        <v>102</v>
      </c>
      <c r="C92" s="45" t="s">
        <v>8</v>
      </c>
      <c r="D92" s="60">
        <v>5</v>
      </c>
      <c r="E92" s="47">
        <f t="shared" si="6"/>
        <v>0.03286516853932584</v>
      </c>
      <c r="F92" s="58">
        <v>29.25</v>
      </c>
      <c r="G92" s="5">
        <v>0</v>
      </c>
      <c r="H92" s="5">
        <v>0</v>
      </c>
      <c r="I92" s="48">
        <v>0</v>
      </c>
    </row>
    <row r="93" spans="1:9" ht="18.75">
      <c r="A93" s="45">
        <f t="shared" si="5"/>
        <v>90</v>
      </c>
      <c r="B93" s="60" t="s">
        <v>103</v>
      </c>
      <c r="C93" s="45" t="s">
        <v>7</v>
      </c>
      <c r="D93" s="60">
        <v>1</v>
      </c>
      <c r="E93" s="47">
        <f t="shared" si="6"/>
        <v>0.0056179775280898875</v>
      </c>
      <c r="F93" s="58">
        <v>5</v>
      </c>
      <c r="G93" s="5">
        <v>0</v>
      </c>
      <c r="H93" s="5">
        <v>0</v>
      </c>
      <c r="I93" s="48">
        <v>0</v>
      </c>
    </row>
    <row r="94" spans="1:9" ht="18.75">
      <c r="A94" s="45">
        <f t="shared" si="5"/>
        <v>91</v>
      </c>
      <c r="B94" s="60" t="s">
        <v>301</v>
      </c>
      <c r="C94" s="45" t="s">
        <v>7</v>
      </c>
      <c r="D94" s="60">
        <v>1</v>
      </c>
      <c r="E94" s="47">
        <f t="shared" si="6"/>
        <v>0.0014044943820224719</v>
      </c>
      <c r="F94" s="58">
        <v>1.25</v>
      </c>
      <c r="G94" s="5">
        <v>0</v>
      </c>
      <c r="H94" s="5">
        <v>0</v>
      </c>
      <c r="I94" s="48">
        <v>0</v>
      </c>
    </row>
    <row r="95" spans="1:9" ht="18.75">
      <c r="A95" s="45">
        <f t="shared" si="5"/>
        <v>92</v>
      </c>
      <c r="B95" s="60" t="s">
        <v>353</v>
      </c>
      <c r="C95" s="45" t="s">
        <v>7</v>
      </c>
      <c r="D95" s="60">
        <v>1</v>
      </c>
      <c r="E95" s="47">
        <f t="shared" si="6"/>
        <v>0.011235955056179775</v>
      </c>
      <c r="F95" s="58">
        <v>10</v>
      </c>
      <c r="G95" s="5">
        <v>0</v>
      </c>
      <c r="H95" s="5">
        <v>0</v>
      </c>
      <c r="I95" s="48">
        <v>0</v>
      </c>
    </row>
    <row r="96" spans="1:9" ht="18.75">
      <c r="A96" s="45">
        <f t="shared" si="5"/>
        <v>93</v>
      </c>
      <c r="B96" s="60" t="s">
        <v>104</v>
      </c>
      <c r="C96" s="45" t="s">
        <v>10</v>
      </c>
      <c r="D96" s="60">
        <v>7</v>
      </c>
      <c r="E96" s="47">
        <f t="shared" si="6"/>
        <v>0.2382022471910112</v>
      </c>
      <c r="F96" s="58">
        <v>212</v>
      </c>
      <c r="G96" s="5">
        <v>0</v>
      </c>
      <c r="H96" s="5">
        <v>2</v>
      </c>
      <c r="I96" s="48">
        <v>0.03</v>
      </c>
    </row>
    <row r="97" spans="1:9" ht="18.75">
      <c r="A97" s="45">
        <f t="shared" si="5"/>
        <v>94</v>
      </c>
      <c r="B97" s="60" t="s">
        <v>32</v>
      </c>
      <c r="C97" s="45" t="s">
        <v>7</v>
      </c>
      <c r="D97" s="60">
        <v>2</v>
      </c>
      <c r="E97" s="47">
        <f t="shared" si="6"/>
        <v>0.017977528089887642</v>
      </c>
      <c r="F97" s="58">
        <v>16</v>
      </c>
      <c r="G97" s="5">
        <v>0</v>
      </c>
      <c r="H97" s="5">
        <v>0</v>
      </c>
      <c r="I97" s="48">
        <v>0</v>
      </c>
    </row>
    <row r="98" spans="1:9" ht="18.75">
      <c r="A98" s="45">
        <f t="shared" si="5"/>
        <v>95</v>
      </c>
      <c r="B98" s="60" t="s">
        <v>105</v>
      </c>
      <c r="C98" s="45" t="s">
        <v>8</v>
      </c>
      <c r="D98" s="60">
        <v>35</v>
      </c>
      <c r="E98" s="47">
        <f t="shared" si="6"/>
        <v>1.0662921348314607</v>
      </c>
      <c r="F98" s="58">
        <v>949</v>
      </c>
      <c r="G98" s="45">
        <v>2</v>
      </c>
      <c r="H98" s="45">
        <v>1</v>
      </c>
      <c r="I98" s="45">
        <v>0.01</v>
      </c>
    </row>
    <row r="99" spans="1:9" ht="18.75">
      <c r="A99" s="45">
        <f t="shared" si="5"/>
        <v>96</v>
      </c>
      <c r="B99" s="60" t="s">
        <v>106</v>
      </c>
      <c r="C99" s="45" t="s">
        <v>6</v>
      </c>
      <c r="D99" s="60">
        <v>57</v>
      </c>
      <c r="E99" s="47">
        <f t="shared" si="6"/>
        <v>1.647191011235955</v>
      </c>
      <c r="F99" s="58">
        <v>1466</v>
      </c>
      <c r="G99" s="5">
        <v>2</v>
      </c>
      <c r="H99" s="45">
        <v>0</v>
      </c>
      <c r="I99" s="45">
        <v>0</v>
      </c>
    </row>
    <row r="100" spans="1:9" ht="18.75">
      <c r="A100" s="45">
        <f t="shared" si="5"/>
        <v>97</v>
      </c>
      <c r="B100" s="60" t="s">
        <v>111</v>
      </c>
      <c r="C100" s="45" t="s">
        <v>11</v>
      </c>
      <c r="D100" s="60">
        <v>4</v>
      </c>
      <c r="E100" s="47">
        <f t="shared" si="6"/>
        <v>0.05730337078651685</v>
      </c>
      <c r="F100" s="58">
        <v>51</v>
      </c>
      <c r="G100" s="45">
        <v>0</v>
      </c>
      <c r="H100" s="45">
        <v>0</v>
      </c>
      <c r="I100" s="45">
        <v>0</v>
      </c>
    </row>
    <row r="101" spans="1:9" ht="18.75">
      <c r="A101" s="45">
        <f t="shared" si="5"/>
        <v>98</v>
      </c>
      <c r="B101" s="60" t="s">
        <v>354</v>
      </c>
      <c r="C101" s="45" t="s">
        <v>7</v>
      </c>
      <c r="D101" s="60">
        <v>1</v>
      </c>
      <c r="E101" s="47">
        <f t="shared" si="6"/>
        <v>0.008988764044943821</v>
      </c>
      <c r="F101" s="58">
        <v>8</v>
      </c>
      <c r="G101" s="5">
        <v>0</v>
      </c>
      <c r="H101" s="5">
        <v>0</v>
      </c>
      <c r="I101" s="48">
        <v>0</v>
      </c>
    </row>
    <row r="102" spans="1:9" ht="18.75">
      <c r="A102" s="45">
        <f t="shared" si="5"/>
        <v>99</v>
      </c>
      <c r="B102" s="60" t="s">
        <v>303</v>
      </c>
      <c r="C102" s="45" t="s">
        <v>8</v>
      </c>
      <c r="D102" s="60">
        <v>2</v>
      </c>
      <c r="E102" s="47">
        <f t="shared" si="6"/>
        <v>0.01348314606741573</v>
      </c>
      <c r="F102" s="58">
        <v>12</v>
      </c>
      <c r="G102" s="5">
        <v>0</v>
      </c>
      <c r="H102" s="5">
        <v>0</v>
      </c>
      <c r="I102" s="48">
        <v>0</v>
      </c>
    </row>
    <row r="103" spans="1:9" ht="18.75">
      <c r="A103" s="45">
        <f t="shared" si="5"/>
        <v>100</v>
      </c>
      <c r="B103" s="60" t="s">
        <v>108</v>
      </c>
      <c r="C103" s="45" t="s">
        <v>6</v>
      </c>
      <c r="D103" s="60">
        <v>6</v>
      </c>
      <c r="E103" s="47">
        <f>F103/1000/0.89-0.44</f>
        <v>1.763370786516854</v>
      </c>
      <c r="F103" s="58">
        <v>1961</v>
      </c>
      <c r="G103" s="5">
        <v>0</v>
      </c>
      <c r="H103" s="5">
        <v>3</v>
      </c>
      <c r="I103" s="48">
        <v>0.06</v>
      </c>
    </row>
    <row r="104" spans="1:9" ht="18.75">
      <c r="A104" s="45">
        <f t="shared" si="5"/>
        <v>101</v>
      </c>
      <c r="B104" s="60" t="s">
        <v>34</v>
      </c>
      <c r="C104" s="45" t="s">
        <v>7</v>
      </c>
      <c r="D104" s="60">
        <v>6</v>
      </c>
      <c r="E104" s="47">
        <f>F104/1000/0.89</f>
        <v>0.033707865168539325</v>
      </c>
      <c r="F104" s="58">
        <v>30</v>
      </c>
      <c r="G104" s="5">
        <v>0</v>
      </c>
      <c r="H104" s="5">
        <v>0</v>
      </c>
      <c r="I104" s="48">
        <v>0</v>
      </c>
    </row>
    <row r="105" spans="1:9" ht="18.75">
      <c r="A105" s="45">
        <f t="shared" si="5"/>
        <v>102</v>
      </c>
      <c r="B105" s="60" t="s">
        <v>355</v>
      </c>
      <c r="C105" s="45" t="s">
        <v>7</v>
      </c>
      <c r="D105" s="60">
        <v>13</v>
      </c>
      <c r="E105" s="47">
        <f>F105/1000/0.89</f>
        <v>0.049999999999999996</v>
      </c>
      <c r="F105" s="58">
        <v>44.5</v>
      </c>
      <c r="G105" s="5">
        <v>0</v>
      </c>
      <c r="H105" s="5">
        <v>0</v>
      </c>
      <c r="I105" s="48">
        <v>0</v>
      </c>
    </row>
    <row r="106" spans="1:9" ht="18.75">
      <c r="A106" s="45">
        <f t="shared" si="5"/>
        <v>103</v>
      </c>
      <c r="B106" s="60" t="s">
        <v>215</v>
      </c>
      <c r="C106" s="45" t="s">
        <v>8</v>
      </c>
      <c r="D106" s="60">
        <v>29</v>
      </c>
      <c r="E106" s="47">
        <f>F106/1000/0.89</f>
        <v>0.7685393258426967</v>
      </c>
      <c r="F106" s="58">
        <v>684</v>
      </c>
      <c r="G106" s="5">
        <v>0</v>
      </c>
      <c r="H106" s="5">
        <v>7</v>
      </c>
      <c r="I106" s="48">
        <v>0.16</v>
      </c>
    </row>
    <row r="107" spans="1:9" ht="18.75">
      <c r="A107" s="45">
        <f t="shared" si="5"/>
        <v>104</v>
      </c>
      <c r="B107" s="60" t="s">
        <v>109</v>
      </c>
      <c r="C107" s="45" t="s">
        <v>7</v>
      </c>
      <c r="D107" s="60">
        <v>1</v>
      </c>
      <c r="E107" s="47">
        <f>F107/1000/0.89</f>
        <v>0.016853932584269662</v>
      </c>
      <c r="F107" s="58">
        <v>15</v>
      </c>
      <c r="G107" s="5">
        <v>0</v>
      </c>
      <c r="H107" s="5">
        <v>0</v>
      </c>
      <c r="I107" s="48">
        <v>0</v>
      </c>
    </row>
    <row r="108" spans="1:9" ht="18.75">
      <c r="A108" s="45">
        <f t="shared" si="5"/>
        <v>105</v>
      </c>
      <c r="B108" s="60" t="s">
        <v>110</v>
      </c>
      <c r="C108" s="45" t="s">
        <v>6</v>
      </c>
      <c r="D108" s="60">
        <v>21</v>
      </c>
      <c r="E108" s="47">
        <f>F108/1000/0.89/100</f>
        <v>0.02887640449438202</v>
      </c>
      <c r="F108" s="58">
        <v>2570</v>
      </c>
      <c r="G108" s="5">
        <v>0</v>
      </c>
      <c r="H108" s="5">
        <v>5</v>
      </c>
      <c r="I108" s="48">
        <v>0.61</v>
      </c>
    </row>
    <row r="109" spans="1:9" ht="18.75">
      <c r="A109" s="45">
        <f t="shared" si="5"/>
        <v>106</v>
      </c>
      <c r="B109" s="60" t="s">
        <v>110</v>
      </c>
      <c r="C109" s="45" t="s">
        <v>8</v>
      </c>
      <c r="D109" s="60">
        <v>4</v>
      </c>
      <c r="E109" s="47">
        <f aca="true" t="shared" si="7" ref="E109:E151">F109/1000/0.89</f>
        <v>0.07752808988764046</v>
      </c>
      <c r="F109" s="58">
        <v>69</v>
      </c>
      <c r="G109" s="45">
        <v>0</v>
      </c>
      <c r="H109" s="45">
        <v>1</v>
      </c>
      <c r="I109" s="45">
        <v>0.02</v>
      </c>
    </row>
    <row r="110" spans="1:9" ht="18.75">
      <c r="A110" s="45">
        <f t="shared" si="5"/>
        <v>107</v>
      </c>
      <c r="B110" s="60" t="s">
        <v>216</v>
      </c>
      <c r="C110" s="45" t="s">
        <v>7</v>
      </c>
      <c r="D110" s="60">
        <v>1</v>
      </c>
      <c r="E110" s="47">
        <f t="shared" si="7"/>
        <v>0.015730337078651686</v>
      </c>
      <c r="F110" s="58">
        <v>14</v>
      </c>
      <c r="G110" s="5">
        <v>0</v>
      </c>
      <c r="H110" s="5">
        <v>0</v>
      </c>
      <c r="I110" s="48">
        <v>0</v>
      </c>
    </row>
    <row r="111" spans="1:9" ht="18.75">
      <c r="A111" s="45">
        <f t="shared" si="5"/>
        <v>108</v>
      </c>
      <c r="B111" s="60" t="s">
        <v>115</v>
      </c>
      <c r="C111" s="45" t="s">
        <v>9</v>
      </c>
      <c r="D111" s="60">
        <v>9</v>
      </c>
      <c r="E111" s="47">
        <f t="shared" si="7"/>
        <v>0.0651685393258427</v>
      </c>
      <c r="F111" s="58">
        <v>58</v>
      </c>
      <c r="G111" s="45">
        <v>0</v>
      </c>
      <c r="H111" s="45">
        <v>0</v>
      </c>
      <c r="I111" s="45">
        <v>0</v>
      </c>
    </row>
    <row r="112" spans="1:9" ht="18.75">
      <c r="A112" s="45">
        <f t="shared" si="5"/>
        <v>109</v>
      </c>
      <c r="B112" s="60" t="s">
        <v>271</v>
      </c>
      <c r="C112" s="45" t="s">
        <v>7</v>
      </c>
      <c r="D112" s="60">
        <v>1</v>
      </c>
      <c r="E112" s="47">
        <f t="shared" si="7"/>
        <v>0.016853932584269662</v>
      </c>
      <c r="F112" s="58">
        <v>15</v>
      </c>
      <c r="G112" s="45">
        <v>0</v>
      </c>
      <c r="H112" s="45">
        <v>1</v>
      </c>
      <c r="I112" s="45">
        <v>0.04</v>
      </c>
    </row>
    <row r="113" spans="1:9" ht="18.75">
      <c r="A113" s="45">
        <f t="shared" si="5"/>
        <v>110</v>
      </c>
      <c r="B113" s="60" t="s">
        <v>356</v>
      </c>
      <c r="C113" s="45" t="s">
        <v>7</v>
      </c>
      <c r="D113" s="60">
        <v>1</v>
      </c>
      <c r="E113" s="47">
        <f t="shared" si="7"/>
        <v>0.016853932584269662</v>
      </c>
      <c r="F113" s="58">
        <v>15</v>
      </c>
      <c r="G113" s="45">
        <v>0</v>
      </c>
      <c r="H113" s="45">
        <v>0</v>
      </c>
      <c r="I113" s="45">
        <v>0</v>
      </c>
    </row>
    <row r="114" spans="1:9" ht="18.75">
      <c r="A114" s="45">
        <f t="shared" si="5"/>
        <v>111</v>
      </c>
      <c r="B114" s="60" t="s">
        <v>116</v>
      </c>
      <c r="C114" s="45" t="s">
        <v>7</v>
      </c>
      <c r="D114" s="60">
        <v>4</v>
      </c>
      <c r="E114" s="47">
        <f t="shared" si="7"/>
        <v>0.04044943820224719</v>
      </c>
      <c r="F114" s="58">
        <v>36</v>
      </c>
      <c r="G114" s="5">
        <v>0</v>
      </c>
      <c r="H114" s="5">
        <v>0</v>
      </c>
      <c r="I114" s="48">
        <v>0</v>
      </c>
    </row>
    <row r="115" spans="1:9" ht="18.75">
      <c r="A115" s="45">
        <f t="shared" si="5"/>
        <v>112</v>
      </c>
      <c r="B115" s="60" t="s">
        <v>217</v>
      </c>
      <c r="C115" s="45" t="s">
        <v>7</v>
      </c>
      <c r="D115" s="60">
        <v>2</v>
      </c>
      <c r="E115" s="47">
        <f t="shared" si="7"/>
        <v>0.016853932584269662</v>
      </c>
      <c r="F115" s="58">
        <v>15</v>
      </c>
      <c r="G115" s="5">
        <v>0</v>
      </c>
      <c r="H115" s="5">
        <v>0</v>
      </c>
      <c r="I115" s="48">
        <v>0</v>
      </c>
    </row>
    <row r="116" spans="1:9" ht="18.75">
      <c r="A116" s="45">
        <f t="shared" si="5"/>
        <v>113</v>
      </c>
      <c r="B116" s="60" t="s">
        <v>304</v>
      </c>
      <c r="C116" s="45" t="s">
        <v>6</v>
      </c>
      <c r="D116" s="60">
        <v>2</v>
      </c>
      <c r="E116" s="47">
        <f t="shared" si="7"/>
        <v>0.03258426966292135</v>
      </c>
      <c r="F116" s="58">
        <v>29</v>
      </c>
      <c r="G116" s="5">
        <v>0</v>
      </c>
      <c r="H116" s="5">
        <v>0</v>
      </c>
      <c r="I116" s="48">
        <v>0</v>
      </c>
    </row>
    <row r="117" spans="1:9" ht="18.75">
      <c r="A117" s="45">
        <f t="shared" si="5"/>
        <v>114</v>
      </c>
      <c r="B117" s="60" t="s">
        <v>218</v>
      </c>
      <c r="C117" s="45" t="s">
        <v>6</v>
      </c>
      <c r="D117" s="60">
        <v>1</v>
      </c>
      <c r="E117" s="47">
        <f t="shared" si="7"/>
        <v>0.016853932584269662</v>
      </c>
      <c r="F117" s="58">
        <v>15</v>
      </c>
      <c r="G117" s="5">
        <v>0</v>
      </c>
      <c r="H117" s="5">
        <v>1</v>
      </c>
      <c r="I117" s="48">
        <v>0.01</v>
      </c>
    </row>
    <row r="118" spans="1:9" ht="18.75">
      <c r="A118" s="45">
        <f t="shared" si="5"/>
        <v>115</v>
      </c>
      <c r="B118" s="60" t="s">
        <v>117</v>
      </c>
      <c r="C118" s="45" t="s">
        <v>8</v>
      </c>
      <c r="D118" s="60">
        <v>5</v>
      </c>
      <c r="E118" s="47">
        <f t="shared" si="7"/>
        <v>0.04325842696629213</v>
      </c>
      <c r="F118" s="58">
        <v>38.5</v>
      </c>
      <c r="G118" s="5">
        <v>0</v>
      </c>
      <c r="H118" s="5">
        <v>0</v>
      </c>
      <c r="I118" s="48">
        <v>0</v>
      </c>
    </row>
    <row r="119" spans="1:9" ht="18.75">
      <c r="A119" s="45">
        <f t="shared" si="5"/>
        <v>116</v>
      </c>
      <c r="B119" s="60" t="s">
        <v>219</v>
      </c>
      <c r="C119" s="45" t="s">
        <v>7</v>
      </c>
      <c r="D119" s="60">
        <v>3</v>
      </c>
      <c r="E119" s="47">
        <f t="shared" si="7"/>
        <v>0.008988764044943821</v>
      </c>
      <c r="F119" s="58">
        <v>8</v>
      </c>
      <c r="G119" s="5">
        <v>0</v>
      </c>
      <c r="H119" s="5">
        <v>0</v>
      </c>
      <c r="I119" s="48">
        <v>0</v>
      </c>
    </row>
    <row r="120" spans="1:9" ht="18.75">
      <c r="A120" s="45">
        <f t="shared" si="5"/>
        <v>117</v>
      </c>
      <c r="B120" s="60" t="s">
        <v>220</v>
      </c>
      <c r="C120" s="45" t="s">
        <v>7</v>
      </c>
      <c r="D120" s="60">
        <v>6</v>
      </c>
      <c r="E120" s="47">
        <f t="shared" si="7"/>
        <v>0.09101123595505618</v>
      </c>
      <c r="F120" s="58">
        <v>81</v>
      </c>
      <c r="G120" s="5">
        <v>0</v>
      </c>
      <c r="H120" s="45">
        <v>0</v>
      </c>
      <c r="I120" s="45">
        <v>0</v>
      </c>
    </row>
    <row r="121" spans="1:9" ht="18.75">
      <c r="A121" s="45">
        <f t="shared" si="5"/>
        <v>118</v>
      </c>
      <c r="B121" s="60" t="s">
        <v>221</v>
      </c>
      <c r="C121" s="45" t="s">
        <v>6</v>
      </c>
      <c r="D121" s="60">
        <v>2</v>
      </c>
      <c r="E121" s="47">
        <f t="shared" si="7"/>
        <v>0.004101123595505618</v>
      </c>
      <c r="F121" s="58">
        <v>3.65</v>
      </c>
      <c r="G121" s="5">
        <v>0</v>
      </c>
      <c r="H121" s="5">
        <v>1</v>
      </c>
      <c r="I121" s="48">
        <v>0</v>
      </c>
    </row>
    <row r="122" spans="1:9" ht="18.75">
      <c r="A122" s="45">
        <f t="shared" si="5"/>
        <v>119</v>
      </c>
      <c r="B122" s="60" t="s">
        <v>222</v>
      </c>
      <c r="C122" s="45" t="s">
        <v>7</v>
      </c>
      <c r="D122" s="60">
        <v>2</v>
      </c>
      <c r="E122" s="47">
        <f t="shared" si="7"/>
        <v>0.02247191011235955</v>
      </c>
      <c r="F122" s="58">
        <v>20</v>
      </c>
      <c r="G122" s="5">
        <v>0</v>
      </c>
      <c r="H122" s="5">
        <v>0</v>
      </c>
      <c r="I122" s="48">
        <v>0</v>
      </c>
    </row>
    <row r="123" spans="1:9" ht="18.75">
      <c r="A123" s="45">
        <f t="shared" si="5"/>
        <v>120</v>
      </c>
      <c r="B123" s="60" t="s">
        <v>224</v>
      </c>
      <c r="C123" s="45" t="s">
        <v>6</v>
      </c>
      <c r="D123" s="60">
        <v>1</v>
      </c>
      <c r="E123" s="47">
        <f t="shared" si="7"/>
        <v>0.007865168539325843</v>
      </c>
      <c r="F123" s="58">
        <v>7</v>
      </c>
      <c r="G123" s="5">
        <v>0</v>
      </c>
      <c r="H123" s="5">
        <v>0</v>
      </c>
      <c r="I123" s="48">
        <v>0</v>
      </c>
    </row>
    <row r="124" spans="1:9" ht="18.75">
      <c r="A124" s="45">
        <f t="shared" si="5"/>
        <v>121</v>
      </c>
      <c r="B124" s="60" t="s">
        <v>118</v>
      </c>
      <c r="C124" s="45" t="s">
        <v>5</v>
      </c>
      <c r="D124" s="60">
        <v>59</v>
      </c>
      <c r="E124" s="47">
        <f t="shared" si="7"/>
        <v>1.747191011235955</v>
      </c>
      <c r="F124" s="58">
        <v>1555</v>
      </c>
      <c r="G124" s="5">
        <v>12</v>
      </c>
      <c r="H124" s="5">
        <v>0</v>
      </c>
      <c r="I124" s="48">
        <v>0</v>
      </c>
    </row>
    <row r="125" spans="1:9" ht="18.75">
      <c r="A125" s="45">
        <f t="shared" si="5"/>
        <v>122</v>
      </c>
      <c r="B125" s="60" t="s">
        <v>119</v>
      </c>
      <c r="C125" s="45" t="s">
        <v>10</v>
      </c>
      <c r="D125" s="60">
        <v>2</v>
      </c>
      <c r="E125" s="47">
        <f t="shared" si="7"/>
        <v>0.006741573033707865</v>
      </c>
      <c r="F125" s="58">
        <v>6</v>
      </c>
      <c r="G125" s="5">
        <v>1</v>
      </c>
      <c r="H125" s="5">
        <v>1</v>
      </c>
      <c r="I125" s="48">
        <v>0.01</v>
      </c>
    </row>
    <row r="126" spans="1:9" ht="18.75">
      <c r="A126" s="45">
        <f t="shared" si="5"/>
        <v>123</v>
      </c>
      <c r="B126" s="60" t="s">
        <v>225</v>
      </c>
      <c r="C126" s="45" t="s">
        <v>10</v>
      </c>
      <c r="D126" s="60">
        <v>1</v>
      </c>
      <c r="E126" s="47">
        <f t="shared" si="7"/>
        <v>0.016853932584269662</v>
      </c>
      <c r="F126" s="58">
        <v>15</v>
      </c>
      <c r="G126" s="5">
        <v>0</v>
      </c>
      <c r="H126" s="5">
        <v>0</v>
      </c>
      <c r="I126" s="48">
        <v>0</v>
      </c>
    </row>
    <row r="127" spans="1:9" ht="18.75">
      <c r="A127" s="45">
        <f t="shared" si="5"/>
        <v>124</v>
      </c>
      <c r="B127" s="60" t="s">
        <v>226</v>
      </c>
      <c r="C127" s="45" t="s">
        <v>7</v>
      </c>
      <c r="D127" s="60">
        <v>1</v>
      </c>
      <c r="E127" s="47">
        <f t="shared" si="7"/>
        <v>0.0056179775280898875</v>
      </c>
      <c r="F127" s="58">
        <v>5</v>
      </c>
      <c r="G127" s="5">
        <v>0</v>
      </c>
      <c r="H127" s="5">
        <v>0</v>
      </c>
      <c r="I127" s="48">
        <v>0</v>
      </c>
    </row>
    <row r="128" spans="1:9" ht="18.75">
      <c r="A128" s="45">
        <f t="shared" si="5"/>
        <v>125</v>
      </c>
      <c r="B128" s="60" t="s">
        <v>227</v>
      </c>
      <c r="C128" s="45" t="s">
        <v>7</v>
      </c>
      <c r="D128" s="60">
        <v>2</v>
      </c>
      <c r="E128" s="47">
        <f t="shared" si="7"/>
        <v>0.033707865168539325</v>
      </c>
      <c r="F128" s="58">
        <v>30</v>
      </c>
      <c r="G128" s="5">
        <v>0</v>
      </c>
      <c r="H128" s="45">
        <v>1</v>
      </c>
      <c r="I128" s="45">
        <v>0.03</v>
      </c>
    </row>
    <row r="129" spans="1:9" ht="18.75">
      <c r="A129" s="45">
        <f t="shared" si="5"/>
        <v>126</v>
      </c>
      <c r="B129" s="60" t="s">
        <v>120</v>
      </c>
      <c r="C129" s="45" t="s">
        <v>6</v>
      </c>
      <c r="D129" s="60">
        <v>6</v>
      </c>
      <c r="E129" s="47">
        <f t="shared" si="7"/>
        <v>0.07865168539325844</v>
      </c>
      <c r="F129" s="58">
        <v>70</v>
      </c>
      <c r="G129" s="5">
        <v>0</v>
      </c>
      <c r="H129" s="5">
        <v>0</v>
      </c>
      <c r="I129" s="48">
        <v>0</v>
      </c>
    </row>
    <row r="130" spans="1:9" ht="18.75">
      <c r="A130" s="45">
        <f t="shared" si="5"/>
        <v>127</v>
      </c>
      <c r="B130" s="60" t="s">
        <v>272</v>
      </c>
      <c r="C130" s="45" t="s">
        <v>8</v>
      </c>
      <c r="D130" s="60">
        <v>3</v>
      </c>
      <c r="E130" s="47">
        <f t="shared" si="7"/>
        <v>0.05056179775280899</v>
      </c>
      <c r="F130" s="58">
        <v>45</v>
      </c>
      <c r="G130" s="5">
        <v>0</v>
      </c>
      <c r="H130" s="5">
        <v>0</v>
      </c>
      <c r="I130" s="48">
        <v>0</v>
      </c>
    </row>
    <row r="131" spans="1:9" ht="18.75">
      <c r="A131" s="45">
        <f t="shared" si="5"/>
        <v>128</v>
      </c>
      <c r="B131" s="60" t="s">
        <v>273</v>
      </c>
      <c r="C131" s="45" t="s">
        <v>5</v>
      </c>
      <c r="D131" s="60">
        <v>2</v>
      </c>
      <c r="E131" s="47">
        <f t="shared" si="7"/>
        <v>1.2617977528089888</v>
      </c>
      <c r="F131" s="58">
        <v>1123</v>
      </c>
      <c r="G131" s="5">
        <v>0</v>
      </c>
      <c r="H131" s="5">
        <v>0</v>
      </c>
      <c r="I131" s="48">
        <v>0</v>
      </c>
    </row>
    <row r="132" spans="1:9" ht="18.75">
      <c r="A132" s="45">
        <f t="shared" si="5"/>
        <v>129</v>
      </c>
      <c r="B132" s="60" t="s">
        <v>122</v>
      </c>
      <c r="C132" s="45" t="s">
        <v>7</v>
      </c>
      <c r="D132" s="60">
        <v>1</v>
      </c>
      <c r="E132" s="47">
        <f t="shared" si="7"/>
        <v>0.010112359550561797</v>
      </c>
      <c r="F132" s="58">
        <v>9</v>
      </c>
      <c r="G132" s="45">
        <v>0</v>
      </c>
      <c r="H132" s="5">
        <v>0</v>
      </c>
      <c r="I132" s="48">
        <v>0</v>
      </c>
    </row>
    <row r="133" spans="1:9" ht="18.75">
      <c r="A133" s="45">
        <f t="shared" si="5"/>
        <v>130</v>
      </c>
      <c r="B133" s="60" t="s">
        <v>124</v>
      </c>
      <c r="C133" s="45" t="s">
        <v>10</v>
      </c>
      <c r="D133" s="60">
        <v>1</v>
      </c>
      <c r="E133" s="47">
        <f t="shared" si="7"/>
        <v>0.06741573033707865</v>
      </c>
      <c r="F133" s="58">
        <v>60</v>
      </c>
      <c r="G133" s="5">
        <v>0</v>
      </c>
      <c r="H133" s="5">
        <v>0</v>
      </c>
      <c r="I133" s="48">
        <v>0</v>
      </c>
    </row>
    <row r="134" spans="1:9" ht="18.75">
      <c r="A134" s="45">
        <f aca="true" t="shared" si="8" ref="A134:A197">A133+1</f>
        <v>131</v>
      </c>
      <c r="B134" s="60" t="s">
        <v>126</v>
      </c>
      <c r="C134" s="45" t="s">
        <v>6</v>
      </c>
      <c r="D134" s="60">
        <v>2</v>
      </c>
      <c r="E134" s="47">
        <f t="shared" si="7"/>
        <v>0.007303370786516853</v>
      </c>
      <c r="F134" s="58">
        <v>6.5</v>
      </c>
      <c r="G134" s="5">
        <v>0</v>
      </c>
      <c r="H134" s="5">
        <v>0</v>
      </c>
      <c r="I134" s="48">
        <v>0</v>
      </c>
    </row>
    <row r="135" spans="1:9" ht="18.75">
      <c r="A135" s="45">
        <f t="shared" si="8"/>
        <v>132</v>
      </c>
      <c r="B135" s="60" t="s">
        <v>37</v>
      </c>
      <c r="C135" s="45" t="s">
        <v>6</v>
      </c>
      <c r="D135" s="60">
        <v>1</v>
      </c>
      <c r="E135" s="47">
        <f t="shared" si="7"/>
        <v>0.4044943820224719</v>
      </c>
      <c r="F135" s="58">
        <v>360</v>
      </c>
      <c r="G135" s="5">
        <v>0</v>
      </c>
      <c r="H135" s="5">
        <v>0</v>
      </c>
      <c r="I135" s="48">
        <v>0</v>
      </c>
    </row>
    <row r="136" spans="1:9" ht="18.75">
      <c r="A136" s="45">
        <f t="shared" si="8"/>
        <v>133</v>
      </c>
      <c r="B136" s="60" t="s">
        <v>371</v>
      </c>
      <c r="C136" s="45" t="s">
        <v>7</v>
      </c>
      <c r="D136" s="60">
        <v>1</v>
      </c>
      <c r="E136" s="47">
        <f t="shared" si="7"/>
        <v>0.7303370786516854</v>
      </c>
      <c r="F136" s="58">
        <v>650</v>
      </c>
      <c r="G136" s="5">
        <v>0</v>
      </c>
      <c r="H136" s="5">
        <v>0</v>
      </c>
      <c r="I136" s="48">
        <v>0</v>
      </c>
    </row>
    <row r="137" spans="1:9" ht="18.75">
      <c r="A137" s="45">
        <f t="shared" si="8"/>
        <v>134</v>
      </c>
      <c r="B137" s="60" t="s">
        <v>127</v>
      </c>
      <c r="C137" s="45" t="s">
        <v>10</v>
      </c>
      <c r="D137" s="60">
        <v>8</v>
      </c>
      <c r="E137" s="47">
        <f t="shared" si="7"/>
        <v>0.0904494382022472</v>
      </c>
      <c r="F137" s="58">
        <v>80.5</v>
      </c>
      <c r="G137" s="45">
        <v>6</v>
      </c>
      <c r="H137" s="45">
        <v>0</v>
      </c>
      <c r="I137" s="45">
        <v>0</v>
      </c>
    </row>
    <row r="138" spans="1:9" ht="18.75">
      <c r="A138" s="45">
        <f t="shared" si="8"/>
        <v>135</v>
      </c>
      <c r="B138" s="60" t="s">
        <v>230</v>
      </c>
      <c r="C138" s="45" t="s">
        <v>7</v>
      </c>
      <c r="D138" s="60">
        <v>2</v>
      </c>
      <c r="E138" s="47">
        <f t="shared" si="7"/>
        <v>0.01348314606741573</v>
      </c>
      <c r="F138" s="58">
        <v>12</v>
      </c>
      <c r="G138" s="5">
        <v>0</v>
      </c>
      <c r="H138" s="5">
        <v>0</v>
      </c>
      <c r="I138" s="48">
        <v>0</v>
      </c>
    </row>
    <row r="139" spans="1:9" ht="18.75">
      <c r="A139" s="45">
        <f t="shared" si="8"/>
        <v>136</v>
      </c>
      <c r="B139" s="60" t="s">
        <v>307</v>
      </c>
      <c r="C139" s="45" t="s">
        <v>6</v>
      </c>
      <c r="D139" s="60">
        <v>2</v>
      </c>
      <c r="E139" s="47">
        <f t="shared" si="7"/>
        <v>0.01348314606741573</v>
      </c>
      <c r="F139" s="58">
        <v>12</v>
      </c>
      <c r="G139" s="45">
        <v>0</v>
      </c>
      <c r="H139" s="45">
        <v>0</v>
      </c>
      <c r="I139" s="45">
        <v>0</v>
      </c>
    </row>
    <row r="140" spans="1:9" ht="18.75">
      <c r="A140" s="45">
        <f t="shared" si="8"/>
        <v>137</v>
      </c>
      <c r="B140" s="60" t="s">
        <v>128</v>
      </c>
      <c r="C140" s="45" t="s">
        <v>6</v>
      </c>
      <c r="D140" s="60">
        <v>5</v>
      </c>
      <c r="E140" s="47">
        <f t="shared" si="7"/>
        <v>0.17584269662921348</v>
      </c>
      <c r="F140" s="58">
        <v>156.5</v>
      </c>
      <c r="G140" s="5">
        <v>0</v>
      </c>
      <c r="H140" s="5">
        <v>1</v>
      </c>
      <c r="I140" s="48">
        <v>0.01</v>
      </c>
    </row>
    <row r="141" spans="1:9" ht="18.75">
      <c r="A141" s="45">
        <f t="shared" si="8"/>
        <v>138</v>
      </c>
      <c r="B141" s="60" t="s">
        <v>129</v>
      </c>
      <c r="C141" s="45" t="s">
        <v>19</v>
      </c>
      <c r="D141" s="60">
        <v>1</v>
      </c>
      <c r="E141" s="47">
        <f t="shared" si="7"/>
        <v>0.0011235955056179776</v>
      </c>
      <c r="F141" s="58">
        <v>1</v>
      </c>
      <c r="G141" s="5">
        <v>0</v>
      </c>
      <c r="H141" s="5">
        <v>1</v>
      </c>
      <c r="I141" s="48">
        <v>0.01</v>
      </c>
    </row>
    <row r="142" spans="1:9" ht="18.75">
      <c r="A142" s="45">
        <f t="shared" si="8"/>
        <v>139</v>
      </c>
      <c r="B142" s="60" t="s">
        <v>231</v>
      </c>
      <c r="C142" s="45" t="s">
        <v>7</v>
      </c>
      <c r="D142" s="60">
        <v>2</v>
      </c>
      <c r="E142" s="47">
        <f t="shared" si="7"/>
        <v>0.025842696629213482</v>
      </c>
      <c r="F142" s="58">
        <v>23</v>
      </c>
      <c r="G142" s="5">
        <v>0</v>
      </c>
      <c r="H142" s="5">
        <v>0</v>
      </c>
      <c r="I142" s="48">
        <v>0</v>
      </c>
    </row>
    <row r="143" spans="1:9" ht="18.75">
      <c r="A143" s="45">
        <f t="shared" si="8"/>
        <v>140</v>
      </c>
      <c r="B143" s="60" t="s">
        <v>131</v>
      </c>
      <c r="C143" s="45" t="s">
        <v>6</v>
      </c>
      <c r="D143" s="60">
        <v>3</v>
      </c>
      <c r="E143" s="47">
        <f t="shared" si="7"/>
        <v>0.13707865168539327</v>
      </c>
      <c r="F143" s="58">
        <v>122</v>
      </c>
      <c r="G143" s="5">
        <v>0</v>
      </c>
      <c r="H143" s="5">
        <v>0</v>
      </c>
      <c r="I143" s="48">
        <v>0</v>
      </c>
    </row>
    <row r="144" spans="1:9" ht="18.75">
      <c r="A144" s="45">
        <f t="shared" si="8"/>
        <v>141</v>
      </c>
      <c r="B144" s="60" t="s">
        <v>232</v>
      </c>
      <c r="C144" s="45" t="s">
        <v>7</v>
      </c>
      <c r="D144" s="60">
        <v>1</v>
      </c>
      <c r="E144" s="47">
        <f t="shared" si="7"/>
        <v>0.0056179775280898875</v>
      </c>
      <c r="F144" s="58">
        <v>5</v>
      </c>
      <c r="G144" s="5">
        <v>0</v>
      </c>
      <c r="H144" s="5">
        <v>0</v>
      </c>
      <c r="I144" s="48">
        <v>0</v>
      </c>
    </row>
    <row r="145" spans="1:9" ht="18.75">
      <c r="A145" s="45">
        <f t="shared" si="8"/>
        <v>142</v>
      </c>
      <c r="B145" s="60" t="s">
        <v>357</v>
      </c>
      <c r="C145" s="45" t="s">
        <v>8</v>
      </c>
      <c r="D145" s="60">
        <v>1</v>
      </c>
      <c r="E145" s="47">
        <f t="shared" si="7"/>
        <v>0.008988764044943821</v>
      </c>
      <c r="F145" s="58">
        <v>8</v>
      </c>
      <c r="G145" s="5">
        <v>0</v>
      </c>
      <c r="H145" s="5">
        <v>0</v>
      </c>
      <c r="I145" s="48">
        <v>0</v>
      </c>
    </row>
    <row r="146" spans="1:9" ht="18.75">
      <c r="A146" s="45">
        <f t="shared" si="8"/>
        <v>143</v>
      </c>
      <c r="B146" s="60" t="s">
        <v>358</v>
      </c>
      <c r="C146" s="45" t="s">
        <v>7</v>
      </c>
      <c r="D146" s="60">
        <v>1</v>
      </c>
      <c r="E146" s="47">
        <f t="shared" si="7"/>
        <v>0.0056179775280898875</v>
      </c>
      <c r="F146" s="58">
        <v>5</v>
      </c>
      <c r="G146" s="5">
        <v>0</v>
      </c>
      <c r="H146" s="5">
        <v>0</v>
      </c>
      <c r="I146" s="48">
        <v>0</v>
      </c>
    </row>
    <row r="147" spans="1:9" ht="18.75">
      <c r="A147" s="45">
        <f t="shared" si="8"/>
        <v>144</v>
      </c>
      <c r="B147" s="60" t="s">
        <v>309</v>
      </c>
      <c r="C147" s="45" t="s">
        <v>6</v>
      </c>
      <c r="D147" s="60">
        <v>2</v>
      </c>
      <c r="E147" s="47">
        <f t="shared" si="7"/>
        <v>0.21528089887640448</v>
      </c>
      <c r="F147" s="58">
        <v>191.6</v>
      </c>
      <c r="G147" s="5">
        <v>0</v>
      </c>
      <c r="H147" s="5">
        <v>0</v>
      </c>
      <c r="I147" s="48">
        <v>0</v>
      </c>
    </row>
    <row r="148" spans="1:9" ht="18.75">
      <c r="A148" s="45">
        <f t="shared" si="8"/>
        <v>145</v>
      </c>
      <c r="B148" s="60" t="s">
        <v>310</v>
      </c>
      <c r="C148" s="45" t="s">
        <v>7</v>
      </c>
      <c r="D148" s="60">
        <v>1</v>
      </c>
      <c r="E148" s="47">
        <f t="shared" si="7"/>
        <v>0.011235955056179775</v>
      </c>
      <c r="F148" s="58">
        <v>10</v>
      </c>
      <c r="G148" s="5">
        <v>0</v>
      </c>
      <c r="H148" s="5">
        <v>0</v>
      </c>
      <c r="I148" s="48">
        <v>0</v>
      </c>
    </row>
    <row r="149" spans="1:9" ht="18.75">
      <c r="A149" s="45">
        <f t="shared" si="8"/>
        <v>146</v>
      </c>
      <c r="B149" s="60" t="s">
        <v>112</v>
      </c>
      <c r="C149" s="45" t="s">
        <v>21</v>
      </c>
      <c r="D149" s="60">
        <v>6</v>
      </c>
      <c r="E149" s="47">
        <f t="shared" si="7"/>
        <v>0.07865168539325844</v>
      </c>
      <c r="F149" s="58">
        <v>70</v>
      </c>
      <c r="G149" s="5">
        <v>0</v>
      </c>
      <c r="H149" s="5">
        <v>0</v>
      </c>
      <c r="I149" s="48">
        <v>0</v>
      </c>
    </row>
    <row r="150" spans="1:9" ht="18.75">
      <c r="A150" s="45">
        <f t="shared" si="8"/>
        <v>147</v>
      </c>
      <c r="B150" s="60" t="s">
        <v>359</v>
      </c>
      <c r="C150" s="45" t="s">
        <v>5</v>
      </c>
      <c r="D150" s="60">
        <v>14</v>
      </c>
      <c r="E150" s="47">
        <f t="shared" si="7"/>
        <v>0.6168539325842697</v>
      </c>
      <c r="F150" s="58">
        <v>549</v>
      </c>
      <c r="G150" s="5">
        <v>0</v>
      </c>
      <c r="H150" s="45">
        <v>0</v>
      </c>
      <c r="I150" s="45">
        <v>0</v>
      </c>
    </row>
    <row r="151" spans="1:9" ht="18.75">
      <c r="A151" s="45">
        <f t="shared" si="8"/>
        <v>148</v>
      </c>
      <c r="B151" s="60" t="s">
        <v>134</v>
      </c>
      <c r="C151" s="45" t="s">
        <v>6</v>
      </c>
      <c r="D151" s="60">
        <v>3</v>
      </c>
      <c r="E151" s="47">
        <f t="shared" si="7"/>
        <v>0.03325842696629214</v>
      </c>
      <c r="F151" s="58">
        <v>29.6</v>
      </c>
      <c r="G151" s="5">
        <v>0</v>
      </c>
      <c r="H151" s="5">
        <v>0</v>
      </c>
      <c r="I151" s="48">
        <v>0</v>
      </c>
    </row>
    <row r="152" spans="1:9" ht="18.75">
      <c r="A152" s="45">
        <f t="shared" si="8"/>
        <v>149</v>
      </c>
      <c r="B152" s="60" t="s">
        <v>374</v>
      </c>
      <c r="C152" s="45" t="s">
        <v>7</v>
      </c>
      <c r="D152" s="60">
        <v>0</v>
      </c>
      <c r="E152" s="47">
        <v>0</v>
      </c>
      <c r="F152" s="58">
        <v>0</v>
      </c>
      <c r="G152" s="5">
        <v>0</v>
      </c>
      <c r="H152" s="5">
        <v>1</v>
      </c>
      <c r="I152" s="48">
        <v>0.01</v>
      </c>
    </row>
    <row r="153" spans="1:9" ht="18.75">
      <c r="A153" s="45">
        <f t="shared" si="8"/>
        <v>150</v>
      </c>
      <c r="B153" s="60" t="s">
        <v>136</v>
      </c>
      <c r="C153" s="45" t="s">
        <v>6</v>
      </c>
      <c r="D153" s="60">
        <v>4</v>
      </c>
      <c r="E153" s="47">
        <f>F153/1000/0.89</f>
        <v>2.5507865168539325</v>
      </c>
      <c r="F153" s="58">
        <v>2270.2</v>
      </c>
      <c r="G153" s="5">
        <v>1</v>
      </c>
      <c r="H153" s="5">
        <v>1</v>
      </c>
      <c r="I153" s="48">
        <v>0.02</v>
      </c>
    </row>
    <row r="154" spans="1:9" ht="18.75">
      <c r="A154" s="45">
        <f t="shared" si="8"/>
        <v>151</v>
      </c>
      <c r="B154" s="60" t="s">
        <v>236</v>
      </c>
      <c r="C154" s="45" t="s">
        <v>6</v>
      </c>
      <c r="D154" s="60">
        <v>9</v>
      </c>
      <c r="E154" s="47">
        <f>F154/1000/0.89</f>
        <v>0.4042179775280899</v>
      </c>
      <c r="F154" s="58">
        <v>359.754</v>
      </c>
      <c r="G154" s="5">
        <v>0</v>
      </c>
      <c r="H154" s="5">
        <v>0</v>
      </c>
      <c r="I154" s="48">
        <v>0</v>
      </c>
    </row>
    <row r="155" spans="1:9" ht="18.75">
      <c r="A155" s="45">
        <f t="shared" si="8"/>
        <v>152</v>
      </c>
      <c r="B155" s="60" t="s">
        <v>137</v>
      </c>
      <c r="C155" s="45" t="s">
        <v>7</v>
      </c>
      <c r="D155" s="60">
        <v>0</v>
      </c>
      <c r="E155" s="47">
        <v>0</v>
      </c>
      <c r="F155" s="58">
        <v>0</v>
      </c>
      <c r="G155" s="5">
        <v>0</v>
      </c>
      <c r="H155" s="5">
        <v>1</v>
      </c>
      <c r="I155" s="48">
        <v>0.01</v>
      </c>
    </row>
    <row r="156" spans="1:9" ht="18.75">
      <c r="A156" s="45">
        <f t="shared" si="8"/>
        <v>153</v>
      </c>
      <c r="B156" s="60" t="s">
        <v>138</v>
      </c>
      <c r="C156" s="45" t="s">
        <v>6</v>
      </c>
      <c r="D156" s="60">
        <v>37</v>
      </c>
      <c r="E156" s="47">
        <f aca="true" t="shared" si="9" ref="E156:E162">F156/1000/0.89</f>
        <v>0.6404494382022471</v>
      </c>
      <c r="F156" s="58">
        <v>570</v>
      </c>
      <c r="G156" s="5">
        <v>0</v>
      </c>
      <c r="H156" s="5">
        <v>7</v>
      </c>
      <c r="I156" s="48">
        <v>0.2</v>
      </c>
    </row>
    <row r="157" spans="1:9" ht="18.75">
      <c r="A157" s="45">
        <f t="shared" si="8"/>
        <v>154</v>
      </c>
      <c r="B157" s="60" t="s">
        <v>360</v>
      </c>
      <c r="C157" s="45" t="s">
        <v>7</v>
      </c>
      <c r="D157" s="60">
        <v>2</v>
      </c>
      <c r="E157" s="47">
        <f t="shared" si="9"/>
        <v>0.017977528089887642</v>
      </c>
      <c r="F157" s="58">
        <v>16</v>
      </c>
      <c r="G157" s="5">
        <v>0</v>
      </c>
      <c r="H157" s="5">
        <v>0</v>
      </c>
      <c r="I157" s="48">
        <v>0</v>
      </c>
    </row>
    <row r="158" spans="1:9" ht="18.75">
      <c r="A158" s="45">
        <f t="shared" si="8"/>
        <v>155</v>
      </c>
      <c r="B158" s="60" t="s">
        <v>237</v>
      </c>
      <c r="C158" s="45" t="s">
        <v>7</v>
      </c>
      <c r="D158" s="60">
        <v>2</v>
      </c>
      <c r="E158" s="47">
        <f t="shared" si="9"/>
        <v>0.02247191011235955</v>
      </c>
      <c r="F158" s="58">
        <v>20</v>
      </c>
      <c r="G158" s="5">
        <v>0</v>
      </c>
      <c r="H158" s="5">
        <v>0</v>
      </c>
      <c r="I158" s="48">
        <v>0</v>
      </c>
    </row>
    <row r="159" spans="1:9" ht="18.75">
      <c r="A159" s="45">
        <f t="shared" si="8"/>
        <v>156</v>
      </c>
      <c r="B159" s="60" t="s">
        <v>238</v>
      </c>
      <c r="C159" s="45" t="s">
        <v>8</v>
      </c>
      <c r="D159" s="60">
        <v>2</v>
      </c>
      <c r="E159" s="47">
        <f t="shared" si="9"/>
        <v>0.012359550561797751</v>
      </c>
      <c r="F159" s="58">
        <v>11</v>
      </c>
      <c r="G159" s="5">
        <v>0</v>
      </c>
      <c r="H159" s="5">
        <v>0</v>
      </c>
      <c r="I159" s="48">
        <v>0</v>
      </c>
    </row>
    <row r="160" spans="1:9" ht="18.75">
      <c r="A160" s="45">
        <f t="shared" si="8"/>
        <v>157</v>
      </c>
      <c r="B160" s="60" t="s">
        <v>239</v>
      </c>
      <c r="C160" s="45" t="s">
        <v>7</v>
      </c>
      <c r="D160" s="60">
        <v>6</v>
      </c>
      <c r="E160" s="47">
        <f t="shared" si="9"/>
        <v>0.9584314606741573</v>
      </c>
      <c r="F160" s="58">
        <v>853.004</v>
      </c>
      <c r="G160" s="5">
        <v>0</v>
      </c>
      <c r="H160" s="5">
        <v>0</v>
      </c>
      <c r="I160" s="48">
        <v>0</v>
      </c>
    </row>
    <row r="161" spans="1:9" ht="18.75">
      <c r="A161" s="45">
        <f t="shared" si="8"/>
        <v>158</v>
      </c>
      <c r="B161" s="60" t="s">
        <v>240</v>
      </c>
      <c r="C161" s="45" t="s">
        <v>7</v>
      </c>
      <c r="D161" s="60">
        <v>1</v>
      </c>
      <c r="E161" s="47">
        <f t="shared" si="9"/>
        <v>0.011235955056179775</v>
      </c>
      <c r="F161" s="58">
        <v>10</v>
      </c>
      <c r="G161" s="5">
        <v>0</v>
      </c>
      <c r="H161" s="5">
        <v>0</v>
      </c>
      <c r="I161" s="48">
        <v>0</v>
      </c>
    </row>
    <row r="162" spans="1:9" ht="18.75">
      <c r="A162" s="45">
        <f t="shared" si="8"/>
        <v>159</v>
      </c>
      <c r="B162" s="60" t="s">
        <v>242</v>
      </c>
      <c r="C162" s="45" t="s">
        <v>7</v>
      </c>
      <c r="D162" s="60">
        <v>1</v>
      </c>
      <c r="E162" s="47">
        <f t="shared" si="9"/>
        <v>0.016853932584269662</v>
      </c>
      <c r="F162" s="58">
        <v>15</v>
      </c>
      <c r="G162" s="5">
        <v>1</v>
      </c>
      <c r="H162" s="5">
        <v>0</v>
      </c>
      <c r="I162" s="48">
        <v>0</v>
      </c>
    </row>
    <row r="163" spans="1:9" ht="18.75">
      <c r="A163" s="45">
        <f t="shared" si="8"/>
        <v>160</v>
      </c>
      <c r="B163" s="60" t="s">
        <v>142</v>
      </c>
      <c r="C163" s="45" t="s">
        <v>10</v>
      </c>
      <c r="D163" s="60">
        <v>2</v>
      </c>
      <c r="E163" s="47">
        <f>F163/1000/0.89/10</f>
        <v>0.5629213483146067</v>
      </c>
      <c r="F163" s="58">
        <v>5010</v>
      </c>
      <c r="G163" s="5">
        <v>0</v>
      </c>
      <c r="H163" s="5">
        <v>1</v>
      </c>
      <c r="I163" s="48">
        <v>0.01</v>
      </c>
    </row>
    <row r="164" spans="1:9" ht="18.75">
      <c r="A164" s="45">
        <f t="shared" si="8"/>
        <v>161</v>
      </c>
      <c r="B164" s="60" t="s">
        <v>143</v>
      </c>
      <c r="C164" s="45" t="s">
        <v>7</v>
      </c>
      <c r="D164" s="60">
        <v>7</v>
      </c>
      <c r="E164" s="47">
        <f>F164/1000/0.89</f>
        <v>0.11797752808988764</v>
      </c>
      <c r="F164" s="58">
        <v>105</v>
      </c>
      <c r="G164" s="5">
        <v>0</v>
      </c>
      <c r="H164" s="5">
        <v>3</v>
      </c>
      <c r="I164" s="48">
        <v>0.62</v>
      </c>
    </row>
    <row r="165" spans="1:9" ht="18.75">
      <c r="A165" s="45">
        <f t="shared" si="8"/>
        <v>162</v>
      </c>
      <c r="B165" s="60" t="s">
        <v>144</v>
      </c>
      <c r="C165" s="45" t="s">
        <v>8</v>
      </c>
      <c r="D165" s="60">
        <v>1</v>
      </c>
      <c r="E165" s="47">
        <f>F165/1000/0.89</f>
        <v>0.11235955056179776</v>
      </c>
      <c r="F165" s="58">
        <v>100</v>
      </c>
      <c r="G165" s="5">
        <v>0</v>
      </c>
      <c r="H165" s="5">
        <v>0</v>
      </c>
      <c r="I165" s="48">
        <v>0</v>
      </c>
    </row>
    <row r="166" spans="1:9" ht="18.75">
      <c r="A166" s="45">
        <f t="shared" si="8"/>
        <v>163</v>
      </c>
      <c r="B166" s="60" t="s">
        <v>243</v>
      </c>
      <c r="C166" s="45" t="s">
        <v>7</v>
      </c>
      <c r="D166" s="60">
        <v>1</v>
      </c>
      <c r="E166" s="47">
        <f>F166/1000/0.89</f>
        <v>0.016853932584269662</v>
      </c>
      <c r="F166" s="58">
        <v>15</v>
      </c>
      <c r="G166" s="5">
        <v>0</v>
      </c>
      <c r="H166" s="5">
        <v>0</v>
      </c>
      <c r="I166" s="48">
        <v>0</v>
      </c>
    </row>
    <row r="167" spans="1:9" ht="18.75">
      <c r="A167" s="45">
        <f t="shared" si="8"/>
        <v>164</v>
      </c>
      <c r="B167" s="60" t="s">
        <v>361</v>
      </c>
      <c r="C167" s="45" t="s">
        <v>7</v>
      </c>
      <c r="D167" s="60">
        <v>1</v>
      </c>
      <c r="E167" s="47">
        <f>F167/1000/0.89</f>
        <v>0.44943820224719105</v>
      </c>
      <c r="F167" s="58">
        <v>400</v>
      </c>
      <c r="G167" s="5">
        <v>1</v>
      </c>
      <c r="H167" s="5">
        <v>0</v>
      </c>
      <c r="I167" s="48">
        <v>0</v>
      </c>
    </row>
    <row r="168" spans="1:9" ht="18.75">
      <c r="A168" s="45">
        <f t="shared" si="8"/>
        <v>165</v>
      </c>
      <c r="B168" s="60" t="s">
        <v>147</v>
      </c>
      <c r="C168" s="45" t="s">
        <v>6</v>
      </c>
      <c r="D168" s="60">
        <v>9</v>
      </c>
      <c r="E168" s="47">
        <f>F168/1000/0.89/10</f>
        <v>0.13179775280898878</v>
      </c>
      <c r="F168" s="58">
        <v>1173</v>
      </c>
      <c r="G168" s="5">
        <v>0</v>
      </c>
      <c r="H168" s="5">
        <v>1</v>
      </c>
      <c r="I168" s="48">
        <v>0.02</v>
      </c>
    </row>
    <row r="169" spans="1:9" ht="18.75">
      <c r="A169" s="45">
        <f t="shared" si="8"/>
        <v>166</v>
      </c>
      <c r="B169" s="60" t="s">
        <v>39</v>
      </c>
      <c r="C169" s="45" t="s">
        <v>7</v>
      </c>
      <c r="D169" s="60">
        <v>1</v>
      </c>
      <c r="E169" s="47">
        <f aca="true" t="shared" si="10" ref="E169:E187">F169/1000/0.89</f>
        <v>0.0056179775280898875</v>
      </c>
      <c r="F169" s="58">
        <v>5</v>
      </c>
      <c r="G169" s="5">
        <v>0</v>
      </c>
      <c r="H169" s="5">
        <v>0</v>
      </c>
      <c r="I169" s="48">
        <v>0</v>
      </c>
    </row>
    <row r="170" spans="1:9" ht="18.75">
      <c r="A170" s="45">
        <f t="shared" si="8"/>
        <v>167</v>
      </c>
      <c r="B170" s="60" t="s">
        <v>148</v>
      </c>
      <c r="C170" s="45" t="s">
        <v>7</v>
      </c>
      <c r="D170" s="60">
        <v>2</v>
      </c>
      <c r="E170" s="47">
        <f t="shared" si="10"/>
        <v>0.02808988764044944</v>
      </c>
      <c r="F170" s="58">
        <v>25</v>
      </c>
      <c r="G170" s="5">
        <v>0</v>
      </c>
      <c r="H170" s="5">
        <v>5</v>
      </c>
      <c r="I170" s="48">
        <v>0.07</v>
      </c>
    </row>
    <row r="171" spans="1:9" ht="18.75">
      <c r="A171" s="45">
        <f t="shared" si="8"/>
        <v>168</v>
      </c>
      <c r="B171" s="60" t="s">
        <v>245</v>
      </c>
      <c r="C171" s="45" t="s">
        <v>7</v>
      </c>
      <c r="D171" s="60">
        <v>1</v>
      </c>
      <c r="E171" s="47">
        <f t="shared" si="10"/>
        <v>0.016853932584269662</v>
      </c>
      <c r="F171" s="58">
        <v>15</v>
      </c>
      <c r="G171" s="5">
        <v>1</v>
      </c>
      <c r="H171" s="5">
        <v>0</v>
      </c>
      <c r="I171" s="48">
        <v>0</v>
      </c>
    </row>
    <row r="172" spans="1:9" ht="18.75">
      <c r="A172" s="45">
        <f t="shared" si="8"/>
        <v>169</v>
      </c>
      <c r="B172" s="60" t="s">
        <v>246</v>
      </c>
      <c r="C172" s="45" t="s">
        <v>6</v>
      </c>
      <c r="D172" s="60">
        <v>2</v>
      </c>
      <c r="E172" s="47">
        <f t="shared" si="10"/>
        <v>0.015730337078651686</v>
      </c>
      <c r="F172" s="58">
        <v>14</v>
      </c>
      <c r="G172" s="5">
        <v>1</v>
      </c>
      <c r="H172" s="5">
        <v>0</v>
      </c>
      <c r="I172" s="48">
        <v>0</v>
      </c>
    </row>
    <row r="173" spans="1:9" ht="18.75">
      <c r="A173" s="45">
        <f t="shared" si="8"/>
        <v>170</v>
      </c>
      <c r="B173" s="60" t="s">
        <v>149</v>
      </c>
      <c r="C173" s="45" t="s">
        <v>8</v>
      </c>
      <c r="D173" s="60">
        <v>1</v>
      </c>
      <c r="E173" s="47">
        <f t="shared" si="10"/>
        <v>0.011235955056179775</v>
      </c>
      <c r="F173" s="58">
        <v>10</v>
      </c>
      <c r="G173" s="5">
        <v>1</v>
      </c>
      <c r="H173" s="5">
        <v>0</v>
      </c>
      <c r="I173" s="48">
        <v>0</v>
      </c>
    </row>
    <row r="174" spans="1:9" ht="18.75">
      <c r="A174" s="45">
        <f t="shared" si="8"/>
        <v>171</v>
      </c>
      <c r="B174" s="60" t="s">
        <v>247</v>
      </c>
      <c r="C174" s="45" t="s">
        <v>7</v>
      </c>
      <c r="D174" s="60">
        <v>1</v>
      </c>
      <c r="E174" s="47">
        <f t="shared" si="10"/>
        <v>0.016853932584269662</v>
      </c>
      <c r="F174" s="58">
        <v>15</v>
      </c>
      <c r="G174" s="5">
        <v>0</v>
      </c>
      <c r="H174" s="5">
        <v>0</v>
      </c>
      <c r="I174" s="48">
        <v>0</v>
      </c>
    </row>
    <row r="175" spans="1:9" ht="18.75">
      <c r="A175" s="45">
        <f t="shared" si="8"/>
        <v>172</v>
      </c>
      <c r="B175" s="60" t="s">
        <v>362</v>
      </c>
      <c r="C175" s="45" t="s">
        <v>346</v>
      </c>
      <c r="D175" s="60">
        <v>1</v>
      </c>
      <c r="E175" s="47">
        <f t="shared" si="10"/>
        <v>0.016853932584269662</v>
      </c>
      <c r="F175" s="58">
        <v>15</v>
      </c>
      <c r="G175" s="5">
        <v>0</v>
      </c>
      <c r="H175" s="5">
        <v>0</v>
      </c>
      <c r="I175" s="48">
        <v>0</v>
      </c>
    </row>
    <row r="176" spans="1:9" ht="18.75">
      <c r="A176" s="45">
        <f t="shared" si="8"/>
        <v>173</v>
      </c>
      <c r="B176" s="60" t="s">
        <v>249</v>
      </c>
      <c r="C176" s="45" t="s">
        <v>7</v>
      </c>
      <c r="D176" s="60">
        <v>1</v>
      </c>
      <c r="E176" s="47">
        <f t="shared" si="10"/>
        <v>0.01348314606741573</v>
      </c>
      <c r="F176" s="58">
        <v>12</v>
      </c>
      <c r="G176" s="5">
        <v>0</v>
      </c>
      <c r="H176" s="5">
        <v>0</v>
      </c>
      <c r="I176" s="48">
        <v>0</v>
      </c>
    </row>
    <row r="177" spans="1:9" ht="18.75">
      <c r="A177" s="45">
        <f t="shared" si="8"/>
        <v>174</v>
      </c>
      <c r="B177" s="60" t="s">
        <v>250</v>
      </c>
      <c r="C177" s="45" t="s">
        <v>10</v>
      </c>
      <c r="D177" s="60">
        <v>1</v>
      </c>
      <c r="E177" s="47">
        <f t="shared" si="10"/>
        <v>0.007865168539325843</v>
      </c>
      <c r="F177" s="58">
        <v>7</v>
      </c>
      <c r="G177" s="5">
        <v>1</v>
      </c>
      <c r="H177" s="5">
        <v>0</v>
      </c>
      <c r="I177" s="48">
        <v>0</v>
      </c>
    </row>
    <row r="178" spans="1:9" ht="18.75">
      <c r="A178" s="45">
        <f t="shared" si="8"/>
        <v>175</v>
      </c>
      <c r="B178" s="60" t="s">
        <v>251</v>
      </c>
      <c r="C178" s="45" t="s">
        <v>7</v>
      </c>
      <c r="D178" s="60">
        <v>1</v>
      </c>
      <c r="E178" s="47">
        <f t="shared" si="10"/>
        <v>0.0014044943820224719</v>
      </c>
      <c r="F178" s="58">
        <v>1.25</v>
      </c>
      <c r="G178" s="5">
        <v>0</v>
      </c>
      <c r="H178" s="5">
        <v>0</v>
      </c>
      <c r="I178" s="48">
        <v>0</v>
      </c>
    </row>
    <row r="179" spans="1:9" ht="18.75">
      <c r="A179" s="45">
        <f t="shared" si="8"/>
        <v>176</v>
      </c>
      <c r="B179" s="60" t="s">
        <v>252</v>
      </c>
      <c r="C179" s="45" t="s">
        <v>8</v>
      </c>
      <c r="D179" s="60">
        <v>16</v>
      </c>
      <c r="E179" s="47">
        <f t="shared" si="10"/>
        <v>0.04129213483146067</v>
      </c>
      <c r="F179" s="58">
        <v>36.75</v>
      </c>
      <c r="G179" s="5">
        <v>0</v>
      </c>
      <c r="H179" s="5">
        <v>0</v>
      </c>
      <c r="I179" s="48">
        <v>0</v>
      </c>
    </row>
    <row r="180" spans="1:9" ht="18.75">
      <c r="A180" s="45">
        <f t="shared" si="8"/>
        <v>177</v>
      </c>
      <c r="B180" s="60" t="s">
        <v>253</v>
      </c>
      <c r="C180" s="45" t="s">
        <v>7</v>
      </c>
      <c r="D180" s="60">
        <v>10</v>
      </c>
      <c r="E180" s="47">
        <f t="shared" si="10"/>
        <v>0.014101123595505619</v>
      </c>
      <c r="F180" s="58">
        <v>12.55</v>
      </c>
      <c r="G180" s="45">
        <v>1</v>
      </c>
      <c r="H180" s="45">
        <v>0</v>
      </c>
      <c r="I180" s="45">
        <v>0</v>
      </c>
    </row>
    <row r="181" spans="1:9" ht="18.75">
      <c r="A181" s="45">
        <f t="shared" si="8"/>
        <v>178</v>
      </c>
      <c r="B181" s="60" t="s">
        <v>153</v>
      </c>
      <c r="C181" s="45" t="s">
        <v>11</v>
      </c>
      <c r="D181" s="60">
        <v>5</v>
      </c>
      <c r="E181" s="47">
        <f t="shared" si="10"/>
        <v>0.060674157303370786</v>
      </c>
      <c r="F181" s="58">
        <v>54</v>
      </c>
      <c r="G181" s="5">
        <v>0</v>
      </c>
      <c r="H181" s="5">
        <v>8</v>
      </c>
      <c r="I181" s="48">
        <v>0.11</v>
      </c>
    </row>
    <row r="182" spans="1:9" ht="18.75">
      <c r="A182" s="45">
        <f t="shared" si="8"/>
        <v>179</v>
      </c>
      <c r="B182" s="60" t="s">
        <v>155</v>
      </c>
      <c r="C182" s="45" t="s">
        <v>6</v>
      </c>
      <c r="D182" s="60">
        <v>3</v>
      </c>
      <c r="E182" s="47">
        <f t="shared" si="10"/>
        <v>0.008426966292134831</v>
      </c>
      <c r="F182" s="58">
        <v>7.5</v>
      </c>
      <c r="G182" s="5">
        <v>0</v>
      </c>
      <c r="H182" s="5">
        <v>0</v>
      </c>
      <c r="I182" s="48">
        <v>0</v>
      </c>
    </row>
    <row r="183" spans="1:9" ht="18.75">
      <c r="A183" s="45">
        <f t="shared" si="8"/>
        <v>180</v>
      </c>
      <c r="B183" s="60" t="s">
        <v>255</v>
      </c>
      <c r="C183" s="45" t="s">
        <v>7</v>
      </c>
      <c r="D183" s="60">
        <v>1</v>
      </c>
      <c r="E183" s="47">
        <f t="shared" si="10"/>
        <v>0.01348314606741573</v>
      </c>
      <c r="F183" s="58">
        <v>12</v>
      </c>
      <c r="G183" s="5">
        <v>0</v>
      </c>
      <c r="H183" s="5">
        <v>0</v>
      </c>
      <c r="I183" s="48">
        <v>0</v>
      </c>
    </row>
    <row r="184" spans="1:9" ht="18.75">
      <c r="A184" s="45">
        <f t="shared" si="8"/>
        <v>181</v>
      </c>
      <c r="B184" s="60" t="s">
        <v>157</v>
      </c>
      <c r="C184" s="45" t="s">
        <v>7</v>
      </c>
      <c r="D184" s="60">
        <v>12</v>
      </c>
      <c r="E184" s="47">
        <f t="shared" si="10"/>
        <v>0.19438202247191008</v>
      </c>
      <c r="F184" s="58">
        <v>173</v>
      </c>
      <c r="G184" s="45">
        <v>3</v>
      </c>
      <c r="H184" s="45">
        <v>1</v>
      </c>
      <c r="I184" s="45">
        <v>0.02</v>
      </c>
    </row>
    <row r="185" spans="1:9" ht="18.75">
      <c r="A185" s="45">
        <f t="shared" si="8"/>
        <v>182</v>
      </c>
      <c r="B185" s="60" t="s">
        <v>40</v>
      </c>
      <c r="C185" s="45" t="s">
        <v>8</v>
      </c>
      <c r="D185" s="60">
        <v>1</v>
      </c>
      <c r="E185" s="47">
        <f t="shared" si="10"/>
        <v>0.011235955056179775</v>
      </c>
      <c r="F185" s="58">
        <v>10</v>
      </c>
      <c r="G185" s="5">
        <v>0</v>
      </c>
      <c r="H185" s="5">
        <v>0</v>
      </c>
      <c r="I185" s="48">
        <v>0</v>
      </c>
    </row>
    <row r="186" spans="1:9" ht="18.75">
      <c r="A186" s="45">
        <f t="shared" si="8"/>
        <v>183</v>
      </c>
      <c r="B186" s="60" t="s">
        <v>158</v>
      </c>
      <c r="C186" s="45" t="s">
        <v>8</v>
      </c>
      <c r="D186" s="60">
        <v>1</v>
      </c>
      <c r="E186" s="47">
        <f t="shared" si="10"/>
        <v>0.011235955056179775</v>
      </c>
      <c r="F186" s="58">
        <v>10</v>
      </c>
      <c r="G186" s="5">
        <v>0</v>
      </c>
      <c r="H186" s="5">
        <v>0</v>
      </c>
      <c r="I186" s="48">
        <v>0</v>
      </c>
    </row>
    <row r="187" spans="1:9" ht="18.75">
      <c r="A187" s="45">
        <f t="shared" si="8"/>
        <v>184</v>
      </c>
      <c r="B187" s="60" t="s">
        <v>160</v>
      </c>
      <c r="C187" s="45" t="s">
        <v>7</v>
      </c>
      <c r="D187" s="60">
        <v>1</v>
      </c>
      <c r="E187" s="47">
        <f t="shared" si="10"/>
        <v>0.011235955056179775</v>
      </c>
      <c r="F187" s="58">
        <v>10</v>
      </c>
      <c r="G187" s="5">
        <v>0</v>
      </c>
      <c r="H187" s="5">
        <v>0</v>
      </c>
      <c r="I187" s="48">
        <v>0</v>
      </c>
    </row>
    <row r="188" spans="1:9" ht="18.75">
      <c r="A188" s="45">
        <f t="shared" si="8"/>
        <v>185</v>
      </c>
      <c r="B188" s="60" t="s">
        <v>20</v>
      </c>
      <c r="C188" s="45" t="s">
        <v>10</v>
      </c>
      <c r="D188" s="60">
        <v>0</v>
      </c>
      <c r="E188" s="47">
        <v>0</v>
      </c>
      <c r="F188" s="58">
        <v>0</v>
      </c>
      <c r="G188" s="5">
        <v>0</v>
      </c>
      <c r="H188" s="5">
        <v>1</v>
      </c>
      <c r="I188" s="48">
        <v>0.02</v>
      </c>
    </row>
    <row r="189" spans="1:9" ht="18.75">
      <c r="A189" s="45">
        <f t="shared" si="8"/>
        <v>186</v>
      </c>
      <c r="B189" s="60" t="s">
        <v>161</v>
      </c>
      <c r="C189" s="45" t="s">
        <v>10</v>
      </c>
      <c r="D189" s="60">
        <v>9</v>
      </c>
      <c r="E189" s="47">
        <f aca="true" t="shared" si="11" ref="E189:E200">F189/1000/0.89</f>
        <v>0.11797752808988764</v>
      </c>
      <c r="F189" s="58">
        <v>105</v>
      </c>
      <c r="G189" s="5">
        <v>1</v>
      </c>
      <c r="H189" s="5">
        <v>2</v>
      </c>
      <c r="I189" s="48">
        <v>0.02</v>
      </c>
    </row>
    <row r="190" spans="1:9" ht="18.75">
      <c r="A190" s="45">
        <f t="shared" si="8"/>
        <v>187</v>
      </c>
      <c r="B190" s="60" t="s">
        <v>363</v>
      </c>
      <c r="C190" s="45"/>
      <c r="D190" s="60">
        <v>3</v>
      </c>
      <c r="E190" s="47">
        <f t="shared" si="11"/>
        <v>0.5056179775280899</v>
      </c>
      <c r="F190" s="58">
        <v>450</v>
      </c>
      <c r="G190" s="5">
        <v>1</v>
      </c>
      <c r="H190" s="5">
        <v>0</v>
      </c>
      <c r="I190" s="48">
        <v>0</v>
      </c>
    </row>
    <row r="191" spans="1:9" ht="18.75">
      <c r="A191" s="45">
        <f t="shared" si="8"/>
        <v>188</v>
      </c>
      <c r="B191" s="60" t="s">
        <v>162</v>
      </c>
      <c r="C191" s="45" t="s">
        <v>6</v>
      </c>
      <c r="D191" s="60">
        <v>5</v>
      </c>
      <c r="E191" s="47">
        <f t="shared" si="11"/>
        <v>2.459550561797753</v>
      </c>
      <c r="F191" s="58">
        <v>2189</v>
      </c>
      <c r="G191" s="5">
        <v>1</v>
      </c>
      <c r="H191" s="5">
        <v>5</v>
      </c>
      <c r="I191" s="48">
        <v>0.06</v>
      </c>
    </row>
    <row r="192" spans="1:9" ht="18.75">
      <c r="A192" s="45">
        <f t="shared" si="8"/>
        <v>189</v>
      </c>
      <c r="B192" s="60" t="s">
        <v>316</v>
      </c>
      <c r="C192" s="45"/>
      <c r="D192" s="60">
        <v>5</v>
      </c>
      <c r="E192" s="47">
        <f t="shared" si="11"/>
        <v>0.07752808988764046</v>
      </c>
      <c r="F192" s="58">
        <v>69</v>
      </c>
      <c r="G192" s="5">
        <v>1</v>
      </c>
      <c r="H192" s="5">
        <v>0</v>
      </c>
      <c r="I192" s="48">
        <v>0</v>
      </c>
    </row>
    <row r="193" spans="1:9" ht="18.75">
      <c r="A193" s="45">
        <f t="shared" si="8"/>
        <v>190</v>
      </c>
      <c r="B193" s="60" t="s">
        <v>163</v>
      </c>
      <c r="C193" s="45" t="s">
        <v>6</v>
      </c>
      <c r="D193" s="60">
        <v>4</v>
      </c>
      <c r="E193" s="47">
        <f t="shared" si="11"/>
        <v>0.041573033707865165</v>
      </c>
      <c r="F193" s="58">
        <v>37</v>
      </c>
      <c r="G193" s="45">
        <v>1</v>
      </c>
      <c r="H193" s="45">
        <v>2</v>
      </c>
      <c r="I193" s="45">
        <v>0.03</v>
      </c>
    </row>
    <row r="194" spans="1:9" ht="18.75">
      <c r="A194" s="45">
        <f t="shared" si="8"/>
        <v>191</v>
      </c>
      <c r="B194" s="60" t="s">
        <v>257</v>
      </c>
      <c r="C194" s="45" t="s">
        <v>6</v>
      </c>
      <c r="D194" s="60">
        <v>1</v>
      </c>
      <c r="E194" s="47">
        <f t="shared" si="11"/>
        <v>0.0014044943820224719</v>
      </c>
      <c r="F194" s="58">
        <v>1.25</v>
      </c>
      <c r="G194" s="5">
        <v>1</v>
      </c>
      <c r="H194" s="5">
        <v>0</v>
      </c>
      <c r="I194" s="48">
        <v>0</v>
      </c>
    </row>
    <row r="195" spans="1:9" ht="18.75">
      <c r="A195" s="45">
        <f t="shared" si="8"/>
        <v>192</v>
      </c>
      <c r="B195" s="60" t="s">
        <v>275</v>
      </c>
      <c r="C195" s="45" t="s">
        <v>7</v>
      </c>
      <c r="D195" s="60">
        <v>5</v>
      </c>
      <c r="E195" s="47">
        <f t="shared" si="11"/>
        <v>0.07191011235955057</v>
      </c>
      <c r="F195" s="58">
        <v>64</v>
      </c>
      <c r="G195" s="5">
        <v>1</v>
      </c>
      <c r="H195" s="5">
        <v>0</v>
      </c>
      <c r="I195" s="48">
        <v>0</v>
      </c>
    </row>
    <row r="196" spans="1:9" ht="18.75">
      <c r="A196" s="45">
        <f t="shared" si="8"/>
        <v>193</v>
      </c>
      <c r="B196" s="60" t="s">
        <v>165</v>
      </c>
      <c r="C196" s="45" t="s">
        <v>10</v>
      </c>
      <c r="D196" s="60">
        <v>6</v>
      </c>
      <c r="E196" s="47">
        <f t="shared" si="11"/>
        <v>0.04606741573033708</v>
      </c>
      <c r="F196" s="58">
        <v>41</v>
      </c>
      <c r="G196" s="5">
        <v>1</v>
      </c>
      <c r="H196" s="5">
        <v>2</v>
      </c>
      <c r="I196" s="48">
        <v>0.42</v>
      </c>
    </row>
    <row r="197" spans="1:9" ht="18.75">
      <c r="A197" s="45">
        <f t="shared" si="8"/>
        <v>194</v>
      </c>
      <c r="B197" s="60" t="s">
        <v>41</v>
      </c>
      <c r="C197" s="45" t="s">
        <v>6</v>
      </c>
      <c r="D197" s="60">
        <v>4</v>
      </c>
      <c r="E197" s="47">
        <f t="shared" si="11"/>
        <v>0.05617977528089888</v>
      </c>
      <c r="F197" s="58">
        <v>50</v>
      </c>
      <c r="G197" s="5">
        <v>1</v>
      </c>
      <c r="H197" s="5">
        <v>2</v>
      </c>
      <c r="I197" s="48">
        <v>0.02</v>
      </c>
    </row>
    <row r="198" spans="1:9" ht="18.75">
      <c r="A198" s="45">
        <f aca="true" t="shared" si="12" ref="A198:A224">A197+1</f>
        <v>195</v>
      </c>
      <c r="B198" s="60" t="s">
        <v>167</v>
      </c>
      <c r="C198" s="45" t="s">
        <v>7</v>
      </c>
      <c r="D198" s="60">
        <v>18</v>
      </c>
      <c r="E198" s="47">
        <f t="shared" si="11"/>
        <v>0.7730337078651685</v>
      </c>
      <c r="F198" s="58">
        <v>688</v>
      </c>
      <c r="G198" s="5">
        <v>2</v>
      </c>
      <c r="H198" s="45">
        <v>11</v>
      </c>
      <c r="I198" s="45">
        <v>0.17</v>
      </c>
    </row>
    <row r="199" spans="1:9" ht="18.75">
      <c r="A199" s="45">
        <f t="shared" si="12"/>
        <v>196</v>
      </c>
      <c r="B199" s="60" t="s">
        <v>42</v>
      </c>
      <c r="C199" s="45" t="s">
        <v>5</v>
      </c>
      <c r="D199" s="60">
        <v>1</v>
      </c>
      <c r="E199" s="47">
        <f t="shared" si="11"/>
        <v>0.010112359550561797</v>
      </c>
      <c r="F199" s="58">
        <v>9</v>
      </c>
      <c r="G199" s="5">
        <v>0</v>
      </c>
      <c r="H199" s="5">
        <v>0</v>
      </c>
      <c r="I199" s="48">
        <v>0</v>
      </c>
    </row>
    <row r="200" spans="1:9" ht="18.75">
      <c r="A200" s="45">
        <f t="shared" si="12"/>
        <v>197</v>
      </c>
      <c r="B200" s="60" t="s">
        <v>42</v>
      </c>
      <c r="C200" s="45" t="s">
        <v>5</v>
      </c>
      <c r="D200" s="60">
        <v>1</v>
      </c>
      <c r="E200" s="47">
        <f t="shared" si="11"/>
        <v>0.0056179775280898875</v>
      </c>
      <c r="F200" s="58">
        <v>5</v>
      </c>
      <c r="G200" s="5">
        <v>0</v>
      </c>
      <c r="H200" s="5">
        <v>0</v>
      </c>
      <c r="I200" s="48">
        <v>0</v>
      </c>
    </row>
    <row r="201" spans="1:9" ht="18.75">
      <c r="A201" s="45">
        <f t="shared" si="12"/>
        <v>198</v>
      </c>
      <c r="B201" s="60" t="s">
        <v>168</v>
      </c>
      <c r="C201" s="45" t="s">
        <v>6</v>
      </c>
      <c r="D201" s="60">
        <v>0</v>
      </c>
      <c r="E201" s="47">
        <v>0</v>
      </c>
      <c r="F201" s="58">
        <v>0</v>
      </c>
      <c r="G201" s="5">
        <v>0</v>
      </c>
      <c r="H201" s="5">
        <v>1</v>
      </c>
      <c r="I201" s="48">
        <v>0.01</v>
      </c>
    </row>
    <row r="202" spans="1:9" ht="18.75">
      <c r="A202" s="45">
        <f t="shared" si="12"/>
        <v>199</v>
      </c>
      <c r="B202" s="60" t="s">
        <v>169</v>
      </c>
      <c r="C202" s="45" t="s">
        <v>7</v>
      </c>
      <c r="D202" s="60">
        <v>25</v>
      </c>
      <c r="E202" s="47">
        <f>F202/1000/0.89/10</f>
        <v>0.20842696629213484</v>
      </c>
      <c r="F202" s="58">
        <v>1855</v>
      </c>
      <c r="G202" s="5">
        <v>10</v>
      </c>
      <c r="H202" s="5">
        <v>22</v>
      </c>
      <c r="I202" s="48">
        <v>0.47</v>
      </c>
    </row>
    <row r="203" spans="1:9" ht="18.75">
      <c r="A203" s="45">
        <f t="shared" si="12"/>
        <v>200</v>
      </c>
      <c r="B203" s="60" t="s">
        <v>171</v>
      </c>
      <c r="C203" s="45" t="s">
        <v>6</v>
      </c>
      <c r="D203" s="60">
        <v>6</v>
      </c>
      <c r="E203" s="47">
        <f aca="true" t="shared" si="13" ref="E203:E224">F203/1000/0.89</f>
        <v>0.5868539325842697</v>
      </c>
      <c r="F203" s="58">
        <v>522.3</v>
      </c>
      <c r="G203" s="5">
        <v>2</v>
      </c>
      <c r="H203" s="5">
        <v>0</v>
      </c>
      <c r="I203" s="48">
        <v>0</v>
      </c>
    </row>
    <row r="204" spans="1:9" ht="18.75">
      <c r="A204" s="45">
        <f t="shared" si="12"/>
        <v>201</v>
      </c>
      <c r="B204" s="60" t="s">
        <v>276</v>
      </c>
      <c r="C204" s="45" t="s">
        <v>5</v>
      </c>
      <c r="D204" s="60">
        <v>2</v>
      </c>
      <c r="E204" s="47">
        <f t="shared" si="13"/>
        <v>0.025842696629213482</v>
      </c>
      <c r="F204" s="58">
        <v>23</v>
      </c>
      <c r="G204" s="5">
        <v>1</v>
      </c>
      <c r="H204" s="5">
        <v>0</v>
      </c>
      <c r="I204" s="48">
        <v>0</v>
      </c>
    </row>
    <row r="205" spans="1:9" ht="18.75">
      <c r="A205" s="45">
        <f t="shared" si="12"/>
        <v>202</v>
      </c>
      <c r="B205" s="60" t="s">
        <v>261</v>
      </c>
      <c r="C205" s="45" t="s">
        <v>7</v>
      </c>
      <c r="D205" s="60">
        <v>1</v>
      </c>
      <c r="E205" s="47">
        <f t="shared" si="13"/>
        <v>0.0056179775280898875</v>
      </c>
      <c r="F205" s="58">
        <v>5</v>
      </c>
      <c r="G205" s="5">
        <v>1</v>
      </c>
      <c r="H205" s="5">
        <v>0</v>
      </c>
      <c r="I205" s="48">
        <v>0</v>
      </c>
    </row>
    <row r="206" spans="1:9" ht="18.75">
      <c r="A206" s="45">
        <f t="shared" si="12"/>
        <v>203</v>
      </c>
      <c r="B206" s="60" t="s">
        <v>172</v>
      </c>
      <c r="C206" s="45" t="s">
        <v>7</v>
      </c>
      <c r="D206" s="60">
        <v>2</v>
      </c>
      <c r="E206" s="47">
        <f t="shared" si="13"/>
        <v>0.021348314606741574</v>
      </c>
      <c r="F206" s="58">
        <v>19</v>
      </c>
      <c r="G206" s="5">
        <v>1</v>
      </c>
      <c r="H206" s="5">
        <v>0</v>
      </c>
      <c r="I206" s="48">
        <v>0</v>
      </c>
    </row>
    <row r="207" spans="1:9" ht="18.75">
      <c r="A207" s="45">
        <f t="shared" si="12"/>
        <v>204</v>
      </c>
      <c r="B207" s="60" t="s">
        <v>173</v>
      </c>
      <c r="C207" s="45" t="s">
        <v>7</v>
      </c>
      <c r="D207" s="60">
        <v>1</v>
      </c>
      <c r="E207" s="47">
        <f t="shared" si="13"/>
        <v>0.01348314606741573</v>
      </c>
      <c r="F207" s="58">
        <v>12</v>
      </c>
      <c r="G207" s="5">
        <v>0</v>
      </c>
      <c r="H207" s="5">
        <v>0</v>
      </c>
      <c r="I207" s="48">
        <v>0</v>
      </c>
    </row>
    <row r="208" spans="1:9" ht="18.75">
      <c r="A208" s="45">
        <f t="shared" si="12"/>
        <v>205</v>
      </c>
      <c r="B208" s="60" t="s">
        <v>364</v>
      </c>
      <c r="C208" s="45" t="s">
        <v>10</v>
      </c>
      <c r="D208" s="60">
        <v>3</v>
      </c>
      <c r="E208" s="47">
        <f t="shared" si="13"/>
        <v>0.2966292134831461</v>
      </c>
      <c r="F208" s="58">
        <v>264</v>
      </c>
      <c r="G208" s="5">
        <v>0</v>
      </c>
      <c r="H208" s="5">
        <v>1</v>
      </c>
      <c r="I208" s="48">
        <v>0.09</v>
      </c>
    </row>
    <row r="209" spans="1:9" ht="18.75">
      <c r="A209" s="45">
        <f t="shared" si="12"/>
        <v>206</v>
      </c>
      <c r="B209" s="60" t="s">
        <v>321</v>
      </c>
      <c r="C209" s="45" t="s">
        <v>281</v>
      </c>
      <c r="D209" s="60">
        <v>1</v>
      </c>
      <c r="E209" s="47">
        <f t="shared" si="13"/>
        <v>0.01404494382022472</v>
      </c>
      <c r="F209" s="58">
        <v>12.5</v>
      </c>
      <c r="G209" s="5">
        <v>0</v>
      </c>
      <c r="H209" s="5">
        <v>0</v>
      </c>
      <c r="I209" s="48">
        <v>0</v>
      </c>
    </row>
    <row r="210" spans="1:9" ht="18.75">
      <c r="A210" s="45">
        <f t="shared" si="12"/>
        <v>207</v>
      </c>
      <c r="B210" s="60" t="s">
        <v>170</v>
      </c>
      <c r="C210" s="45" t="s">
        <v>10</v>
      </c>
      <c r="D210" s="60">
        <v>4</v>
      </c>
      <c r="E210" s="47">
        <f t="shared" si="13"/>
        <v>0.763820224719101</v>
      </c>
      <c r="F210" s="58">
        <v>679.8</v>
      </c>
      <c r="G210" s="5">
        <v>0</v>
      </c>
      <c r="H210" s="5">
        <v>1</v>
      </c>
      <c r="I210" s="48">
        <v>0.11</v>
      </c>
    </row>
    <row r="211" spans="1:9" ht="18.75">
      <c r="A211" s="45">
        <f t="shared" si="12"/>
        <v>208</v>
      </c>
      <c r="B211" s="60" t="s">
        <v>107</v>
      </c>
      <c r="C211" s="45" t="s">
        <v>10</v>
      </c>
      <c r="D211" s="60">
        <v>7</v>
      </c>
      <c r="E211" s="47">
        <f t="shared" si="13"/>
        <v>0.03139325842696629</v>
      </c>
      <c r="F211" s="58">
        <v>27.94</v>
      </c>
      <c r="G211" s="5">
        <v>3</v>
      </c>
      <c r="H211" s="5">
        <v>1</v>
      </c>
      <c r="I211" s="48">
        <v>0.02</v>
      </c>
    </row>
    <row r="212" spans="1:9" ht="18.75">
      <c r="A212" s="45">
        <f t="shared" si="12"/>
        <v>209</v>
      </c>
      <c r="B212" s="60" t="s">
        <v>135</v>
      </c>
      <c r="C212" s="45" t="s">
        <v>10</v>
      </c>
      <c r="D212" s="60">
        <v>1</v>
      </c>
      <c r="E212" s="47">
        <f t="shared" si="13"/>
        <v>0.0056179775280898875</v>
      </c>
      <c r="F212" s="58">
        <v>5</v>
      </c>
      <c r="G212" s="5">
        <v>0</v>
      </c>
      <c r="H212" s="5">
        <v>1</v>
      </c>
      <c r="I212" s="48">
        <v>0.01</v>
      </c>
    </row>
    <row r="213" spans="1:9" ht="18.75">
      <c r="A213" s="45">
        <f t="shared" si="12"/>
        <v>210</v>
      </c>
      <c r="B213" s="60" t="s">
        <v>154</v>
      </c>
      <c r="C213" s="45" t="s">
        <v>11</v>
      </c>
      <c r="D213" s="60">
        <v>3</v>
      </c>
      <c r="E213" s="47">
        <f t="shared" si="13"/>
        <v>0.14606741573033707</v>
      </c>
      <c r="F213" s="58">
        <v>130</v>
      </c>
      <c r="G213" s="5">
        <v>1</v>
      </c>
      <c r="H213" s="5">
        <v>1</v>
      </c>
      <c r="I213" s="48">
        <v>0.29</v>
      </c>
    </row>
    <row r="214" spans="1:9" ht="18.75">
      <c r="A214" s="45">
        <f t="shared" si="12"/>
        <v>211</v>
      </c>
      <c r="B214" s="60" t="s">
        <v>67</v>
      </c>
      <c r="C214" s="45" t="s">
        <v>11</v>
      </c>
      <c r="D214" s="60">
        <v>5</v>
      </c>
      <c r="E214" s="47">
        <f t="shared" si="13"/>
        <v>0.10337078651685393</v>
      </c>
      <c r="F214" s="58">
        <v>92</v>
      </c>
      <c r="G214" s="5">
        <v>0</v>
      </c>
      <c r="H214" s="5">
        <v>0</v>
      </c>
      <c r="I214" s="48">
        <v>0</v>
      </c>
    </row>
    <row r="215" spans="1:9" ht="18.75">
      <c r="A215" s="45">
        <f t="shared" si="12"/>
        <v>212</v>
      </c>
      <c r="B215" s="60" t="s">
        <v>75</v>
      </c>
      <c r="C215" s="45" t="s">
        <v>10</v>
      </c>
      <c r="D215" s="60">
        <v>12</v>
      </c>
      <c r="E215" s="47">
        <f t="shared" si="13"/>
        <v>0.29112359550561795</v>
      </c>
      <c r="F215" s="58">
        <v>259.1</v>
      </c>
      <c r="G215" s="5">
        <v>6</v>
      </c>
      <c r="H215" s="5">
        <v>1</v>
      </c>
      <c r="I215" s="48">
        <v>0.02</v>
      </c>
    </row>
    <row r="216" spans="1:9" ht="18.75">
      <c r="A216" s="45">
        <f t="shared" si="12"/>
        <v>213</v>
      </c>
      <c r="B216" s="60" t="s">
        <v>166</v>
      </c>
      <c r="C216" s="45" t="s">
        <v>10</v>
      </c>
      <c r="D216" s="60">
        <v>4</v>
      </c>
      <c r="E216" s="47">
        <f t="shared" si="13"/>
        <v>0.38426966292134834</v>
      </c>
      <c r="F216" s="58">
        <v>342</v>
      </c>
      <c r="G216" s="5">
        <v>2</v>
      </c>
      <c r="H216" s="45">
        <v>0</v>
      </c>
      <c r="I216" s="45">
        <v>0</v>
      </c>
    </row>
    <row r="217" spans="1:9" ht="18.75">
      <c r="A217" s="45">
        <f t="shared" si="12"/>
        <v>214</v>
      </c>
      <c r="B217" s="60" t="s">
        <v>28</v>
      </c>
      <c r="C217" s="45" t="s">
        <v>177</v>
      </c>
      <c r="D217" s="60">
        <v>1</v>
      </c>
      <c r="E217" s="47">
        <f t="shared" si="13"/>
        <v>0.0056179775280898875</v>
      </c>
      <c r="F217" s="58">
        <v>5</v>
      </c>
      <c r="G217" s="5">
        <v>0</v>
      </c>
      <c r="H217" s="5">
        <v>0</v>
      </c>
      <c r="I217" s="48">
        <v>0</v>
      </c>
    </row>
    <row r="218" spans="1:9" ht="18.75">
      <c r="A218" s="45">
        <f t="shared" si="12"/>
        <v>215</v>
      </c>
      <c r="B218" s="60" t="s">
        <v>133</v>
      </c>
      <c r="C218" s="45" t="s">
        <v>10</v>
      </c>
      <c r="D218" s="60">
        <v>3</v>
      </c>
      <c r="E218" s="47">
        <f t="shared" si="13"/>
        <v>0.6626966292134832</v>
      </c>
      <c r="F218" s="58">
        <v>589.8</v>
      </c>
      <c r="G218" s="5">
        <v>0</v>
      </c>
      <c r="H218" s="5">
        <v>2</v>
      </c>
      <c r="I218" s="48">
        <v>0.03</v>
      </c>
    </row>
    <row r="219" spans="1:9" ht="18.75">
      <c r="A219" s="45">
        <f t="shared" si="12"/>
        <v>216</v>
      </c>
      <c r="B219" s="60" t="s">
        <v>365</v>
      </c>
      <c r="C219" s="45" t="s">
        <v>10</v>
      </c>
      <c r="D219" s="60">
        <v>1</v>
      </c>
      <c r="E219" s="47">
        <f t="shared" si="13"/>
        <v>0.016853932584269662</v>
      </c>
      <c r="F219" s="58">
        <v>15</v>
      </c>
      <c r="G219" s="5">
        <v>0</v>
      </c>
      <c r="H219" s="5">
        <v>0</v>
      </c>
      <c r="I219" s="48">
        <v>0</v>
      </c>
    </row>
    <row r="220" spans="1:9" ht="18.75">
      <c r="A220" s="45">
        <f t="shared" si="12"/>
        <v>217</v>
      </c>
      <c r="B220" s="60" t="s">
        <v>23</v>
      </c>
      <c r="C220" s="45" t="s">
        <v>10</v>
      </c>
      <c r="D220" s="60">
        <v>1</v>
      </c>
      <c r="E220" s="47">
        <f t="shared" si="13"/>
        <v>0.025842696629213482</v>
      </c>
      <c r="F220" s="58">
        <v>23</v>
      </c>
      <c r="G220" s="5">
        <v>0</v>
      </c>
      <c r="H220" s="5">
        <v>1</v>
      </c>
      <c r="I220" s="48">
        <v>0.01</v>
      </c>
    </row>
    <row r="221" spans="1:9" ht="18.75">
      <c r="A221" s="45">
        <f t="shared" si="12"/>
        <v>218</v>
      </c>
      <c r="B221" s="60" t="s">
        <v>366</v>
      </c>
      <c r="C221" s="45" t="s">
        <v>5</v>
      </c>
      <c r="D221" s="60">
        <v>1</v>
      </c>
      <c r="E221" s="47">
        <f t="shared" si="13"/>
        <v>0.22471910112359553</v>
      </c>
      <c r="F221" s="58">
        <v>200</v>
      </c>
      <c r="G221" s="5">
        <v>0</v>
      </c>
      <c r="H221" s="5">
        <v>0</v>
      </c>
      <c r="I221" s="48">
        <v>0</v>
      </c>
    </row>
    <row r="222" spans="1:9" ht="18.75">
      <c r="A222" s="45">
        <f t="shared" si="12"/>
        <v>219</v>
      </c>
      <c r="B222" s="60" t="s">
        <v>42</v>
      </c>
      <c r="C222" s="45" t="s">
        <v>10</v>
      </c>
      <c r="D222" s="60">
        <v>1</v>
      </c>
      <c r="E222" s="47">
        <f t="shared" si="13"/>
        <v>0.11235955056179776</v>
      </c>
      <c r="F222" s="58">
        <v>100</v>
      </c>
      <c r="G222" s="5">
        <v>0</v>
      </c>
      <c r="H222" s="5">
        <v>0</v>
      </c>
      <c r="I222" s="48">
        <v>0</v>
      </c>
    </row>
    <row r="223" spans="1:9" ht="18.75">
      <c r="A223" s="45">
        <f t="shared" si="12"/>
        <v>220</v>
      </c>
      <c r="B223" s="60" t="s">
        <v>367</v>
      </c>
      <c r="C223" s="45" t="s">
        <v>7</v>
      </c>
      <c r="D223" s="60">
        <v>2</v>
      </c>
      <c r="E223" s="47">
        <f t="shared" si="13"/>
        <v>0.033707865168539325</v>
      </c>
      <c r="F223" s="58">
        <v>30</v>
      </c>
      <c r="G223" s="45">
        <v>3</v>
      </c>
      <c r="H223" s="45">
        <v>0</v>
      </c>
      <c r="I223" s="45">
        <v>0</v>
      </c>
    </row>
    <row r="224" spans="1:9" ht="18.75">
      <c r="A224" s="45">
        <f t="shared" si="12"/>
        <v>221</v>
      </c>
      <c r="B224" s="60" t="s">
        <v>38</v>
      </c>
      <c r="C224" s="45" t="s">
        <v>7</v>
      </c>
      <c r="D224" s="60">
        <v>2</v>
      </c>
      <c r="E224" s="47">
        <f t="shared" si="13"/>
        <v>0.02808988764044944</v>
      </c>
      <c r="F224" s="58">
        <v>25</v>
      </c>
      <c r="G224" s="45">
        <v>0</v>
      </c>
      <c r="H224" s="45">
        <v>2</v>
      </c>
      <c r="I224" s="45">
        <v>0.03</v>
      </c>
    </row>
    <row r="225" spans="1:9" ht="48.75" customHeight="1">
      <c r="A225" s="126" t="s">
        <v>18</v>
      </c>
      <c r="B225" s="127"/>
      <c r="C225" s="128"/>
      <c r="D225" s="48">
        <f aca="true" t="shared" si="14" ref="D225:I225">SUM(D4:D224)</f>
        <v>1063</v>
      </c>
      <c r="E225" s="48">
        <f t="shared" si="14"/>
        <v>42.45491910112355</v>
      </c>
      <c r="F225" s="48">
        <f t="shared" si="14"/>
        <v>51773.498000000014</v>
      </c>
      <c r="G225" s="48">
        <f t="shared" si="14"/>
        <v>122</v>
      </c>
      <c r="H225" s="48">
        <f t="shared" si="14"/>
        <v>170</v>
      </c>
      <c r="I225" s="48">
        <f t="shared" si="14"/>
        <v>6.499999999999996</v>
      </c>
    </row>
    <row r="226" spans="4:7" ht="18.75">
      <c r="D226" s="89"/>
      <c r="G226" s="87"/>
    </row>
    <row r="227" spans="4:5" ht="15">
      <c r="D227" s="84"/>
      <c r="E227" s="84"/>
    </row>
    <row r="228" spans="4:7" ht="15">
      <c r="D228" s="84"/>
      <c r="E228" s="84"/>
      <c r="G228" s="84"/>
    </row>
  </sheetData>
  <sheetProtection/>
  <autoFilter ref="A3:I227"/>
  <mergeCells count="8">
    <mergeCell ref="A225:C225"/>
    <mergeCell ref="A1:I1"/>
    <mergeCell ref="A2:A3"/>
    <mergeCell ref="B2:B3"/>
    <mergeCell ref="C2:C3"/>
    <mergeCell ref="D2:E2"/>
    <mergeCell ref="G2:G3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7.140625" style="72" customWidth="1"/>
    <col min="2" max="2" width="29.00390625" style="67" customWidth="1"/>
    <col min="3" max="3" width="19.00390625" style="67" customWidth="1"/>
    <col min="4" max="4" width="14.140625" style="72" customWidth="1"/>
    <col min="5" max="5" width="14.8515625" style="67" customWidth="1"/>
    <col min="6" max="6" width="14.28125" style="67" customWidth="1"/>
    <col min="7" max="7" width="14.57421875" style="67" customWidth="1"/>
    <col min="8" max="8" width="14.421875" style="67" customWidth="1"/>
    <col min="9" max="16384" width="9.140625" style="67" customWidth="1"/>
  </cols>
  <sheetData>
    <row r="1" spans="1:8" s="64" customFormat="1" ht="81" customHeight="1">
      <c r="A1" s="145" t="s">
        <v>376</v>
      </c>
      <c r="B1" s="146"/>
      <c r="C1" s="146"/>
      <c r="D1" s="146"/>
      <c r="E1" s="147"/>
      <c r="F1" s="147"/>
      <c r="G1" s="148"/>
      <c r="H1" s="149"/>
    </row>
    <row r="2" spans="1:8" s="64" customFormat="1" ht="157.5" customHeight="1">
      <c r="A2" s="150" t="s">
        <v>0</v>
      </c>
      <c r="B2" s="150" t="s">
        <v>2</v>
      </c>
      <c r="C2" s="150" t="s">
        <v>3</v>
      </c>
      <c r="D2" s="136" t="s">
        <v>13</v>
      </c>
      <c r="E2" s="136"/>
      <c r="F2" s="150" t="s">
        <v>14</v>
      </c>
      <c r="G2" s="137" t="s">
        <v>15</v>
      </c>
      <c r="H2" s="132"/>
    </row>
    <row r="3" spans="1:8" s="64" customFormat="1" ht="143.25" customHeight="1">
      <c r="A3" s="151"/>
      <c r="B3" s="151"/>
      <c r="C3" s="151"/>
      <c r="D3" s="61" t="s">
        <v>1</v>
      </c>
      <c r="E3" s="2" t="s">
        <v>16</v>
      </c>
      <c r="F3" s="151"/>
      <c r="G3" s="62" t="s">
        <v>22</v>
      </c>
      <c r="H3" s="61" t="s">
        <v>17</v>
      </c>
    </row>
    <row r="4" spans="1:8" ht="15.75">
      <c r="A4" s="65">
        <v>1</v>
      </c>
      <c r="B4" s="65">
        <v>2</v>
      </c>
      <c r="C4" s="65">
        <v>3</v>
      </c>
      <c r="D4" s="65">
        <v>4</v>
      </c>
      <c r="E4" s="65">
        <v>5</v>
      </c>
      <c r="F4" s="65">
        <v>6</v>
      </c>
      <c r="G4" s="65">
        <v>7</v>
      </c>
      <c r="H4" s="65">
        <v>8</v>
      </c>
    </row>
    <row r="5" spans="1:8" ht="15.75">
      <c r="A5" s="65">
        <v>1</v>
      </c>
      <c r="B5" s="66" t="s">
        <v>377</v>
      </c>
      <c r="C5" s="66" t="s">
        <v>11</v>
      </c>
      <c r="D5" s="65">
        <v>2</v>
      </c>
      <c r="E5" s="68">
        <v>0.029411764705882356</v>
      </c>
      <c r="F5" s="65">
        <v>0</v>
      </c>
      <c r="G5" s="65">
        <v>0</v>
      </c>
      <c r="H5" s="65">
        <v>0</v>
      </c>
    </row>
    <row r="6" spans="1:8" ht="15.75">
      <c r="A6" s="65">
        <v>2</v>
      </c>
      <c r="B6" s="66" t="s">
        <v>378</v>
      </c>
      <c r="C6" s="66" t="s">
        <v>8</v>
      </c>
      <c r="D6" s="65">
        <v>2</v>
      </c>
      <c r="E6" s="68">
        <v>0.01647058823529412</v>
      </c>
      <c r="F6" s="65">
        <v>0</v>
      </c>
      <c r="G6" s="65">
        <v>1</v>
      </c>
      <c r="H6" s="68">
        <v>0.0017647058823529412</v>
      </c>
    </row>
    <row r="7" spans="1:8" ht="15.75">
      <c r="A7" s="65">
        <v>3</v>
      </c>
      <c r="B7" s="66" t="s">
        <v>379</v>
      </c>
      <c r="C7" s="66" t="s">
        <v>8</v>
      </c>
      <c r="D7" s="65">
        <v>4</v>
      </c>
      <c r="E7" s="68">
        <v>0.04470588235294118</v>
      </c>
      <c r="F7" s="65">
        <v>0</v>
      </c>
      <c r="G7" s="65">
        <v>1</v>
      </c>
      <c r="H7" s="68">
        <v>0.01764705882352941</v>
      </c>
    </row>
    <row r="8" spans="1:8" ht="15.75">
      <c r="A8" s="65">
        <v>4</v>
      </c>
      <c r="B8" s="66" t="s">
        <v>380</v>
      </c>
      <c r="C8" s="66" t="s">
        <v>8</v>
      </c>
      <c r="D8" s="65">
        <v>2</v>
      </c>
      <c r="E8" s="68">
        <v>0.029411764705882356</v>
      </c>
      <c r="F8" s="65">
        <v>0</v>
      </c>
      <c r="G8" s="65">
        <v>0</v>
      </c>
      <c r="H8" s="65">
        <v>0</v>
      </c>
    </row>
    <row r="9" spans="1:8" ht="15.75">
      <c r="A9" s="65">
        <v>5</v>
      </c>
      <c r="B9" s="66" t="s">
        <v>327</v>
      </c>
      <c r="C9" s="66" t="s">
        <v>19</v>
      </c>
      <c r="D9" s="65">
        <v>1</v>
      </c>
      <c r="E9" s="68">
        <v>0.01764705882352941</v>
      </c>
      <c r="F9" s="65">
        <v>0</v>
      </c>
      <c r="G9" s="65">
        <v>0</v>
      </c>
      <c r="H9" s="65">
        <v>0</v>
      </c>
    </row>
    <row r="10" spans="1:8" ht="15.75">
      <c r="A10" s="65">
        <v>6</v>
      </c>
      <c r="B10" s="66" t="s">
        <v>381</v>
      </c>
      <c r="C10" s="66" t="s">
        <v>177</v>
      </c>
      <c r="D10" s="65">
        <v>0</v>
      </c>
      <c r="E10" s="68">
        <v>0</v>
      </c>
      <c r="F10" s="65">
        <v>0</v>
      </c>
      <c r="G10" s="65">
        <v>1</v>
      </c>
      <c r="H10" s="68">
        <v>0.009411764705882354</v>
      </c>
    </row>
    <row r="11" spans="1:8" ht="15.75">
      <c r="A11" s="65">
        <v>7</v>
      </c>
      <c r="B11" s="66" t="s">
        <v>382</v>
      </c>
      <c r="C11" s="66" t="s">
        <v>6</v>
      </c>
      <c r="D11" s="65">
        <v>6</v>
      </c>
      <c r="E11" s="68">
        <v>0.10588235294117647</v>
      </c>
      <c r="F11" s="65">
        <v>0</v>
      </c>
      <c r="G11" s="65">
        <v>1</v>
      </c>
      <c r="H11" s="68">
        <v>0.01764705882352941</v>
      </c>
    </row>
    <row r="12" spans="1:8" ht="15.75">
      <c r="A12" s="65">
        <v>8</v>
      </c>
      <c r="B12" s="66" t="s">
        <v>383</v>
      </c>
      <c r="C12" s="66" t="s">
        <v>7</v>
      </c>
      <c r="D12" s="65">
        <v>1</v>
      </c>
      <c r="E12" s="68">
        <v>0.011764705882352941</v>
      </c>
      <c r="F12" s="65">
        <v>0</v>
      </c>
      <c r="G12" s="65">
        <v>0</v>
      </c>
      <c r="H12" s="65">
        <v>0</v>
      </c>
    </row>
    <row r="13" spans="1:8" ht="15.75">
      <c r="A13" s="65">
        <v>9</v>
      </c>
      <c r="B13" s="66" t="s">
        <v>384</v>
      </c>
      <c r="C13" s="66" t="s">
        <v>7</v>
      </c>
      <c r="D13" s="65">
        <v>0</v>
      </c>
      <c r="E13" s="68">
        <v>0</v>
      </c>
      <c r="F13" s="65">
        <v>0</v>
      </c>
      <c r="G13" s="65">
        <v>1</v>
      </c>
      <c r="H13" s="68">
        <v>0.01764705882352941</v>
      </c>
    </row>
    <row r="14" spans="1:8" ht="15.75">
      <c r="A14" s="65">
        <v>10</v>
      </c>
      <c r="B14" s="66" t="s">
        <v>385</v>
      </c>
      <c r="C14" s="66" t="s">
        <v>6</v>
      </c>
      <c r="D14" s="65">
        <v>8</v>
      </c>
      <c r="E14" s="68">
        <v>0.0863529411764706</v>
      </c>
      <c r="F14" s="65">
        <v>0</v>
      </c>
      <c r="G14" s="65">
        <v>0</v>
      </c>
      <c r="H14" s="65">
        <v>0</v>
      </c>
    </row>
    <row r="15" spans="1:8" ht="15.75">
      <c r="A15" s="65">
        <v>11</v>
      </c>
      <c r="B15" s="66" t="s">
        <v>386</v>
      </c>
      <c r="C15" s="66" t="s">
        <v>7</v>
      </c>
      <c r="D15" s="65">
        <v>0</v>
      </c>
      <c r="E15" s="68">
        <v>0</v>
      </c>
      <c r="F15" s="65">
        <v>0</v>
      </c>
      <c r="G15" s="65">
        <v>6</v>
      </c>
      <c r="H15" s="68">
        <v>0.042352941176470586</v>
      </c>
    </row>
    <row r="16" spans="1:8" ht="15.75">
      <c r="A16" s="65">
        <v>12</v>
      </c>
      <c r="B16" s="66" t="s">
        <v>387</v>
      </c>
      <c r="C16" s="66" t="s">
        <v>8</v>
      </c>
      <c r="D16" s="65">
        <v>1</v>
      </c>
      <c r="E16" s="68">
        <v>0.01764705882352941</v>
      </c>
      <c r="F16" s="65">
        <v>0</v>
      </c>
      <c r="G16" s="65">
        <v>0</v>
      </c>
      <c r="H16" s="65">
        <v>0</v>
      </c>
    </row>
    <row r="17" spans="1:8" ht="15.75">
      <c r="A17" s="65">
        <v>13</v>
      </c>
      <c r="B17" s="66" t="s">
        <v>388</v>
      </c>
      <c r="C17" s="66" t="s">
        <v>7</v>
      </c>
      <c r="D17" s="65">
        <v>4</v>
      </c>
      <c r="E17" s="68">
        <v>0.06470588235294118</v>
      </c>
      <c r="F17" s="65">
        <v>0</v>
      </c>
      <c r="G17" s="65">
        <v>2</v>
      </c>
      <c r="H17" s="68">
        <v>0.03529411764705882</v>
      </c>
    </row>
    <row r="18" spans="1:8" ht="15.75">
      <c r="A18" s="65">
        <v>14</v>
      </c>
      <c r="B18" s="66" t="s">
        <v>389</v>
      </c>
      <c r="C18" s="66" t="s">
        <v>6</v>
      </c>
      <c r="D18" s="65">
        <v>1</v>
      </c>
      <c r="E18" s="68">
        <v>0.01764705882352941</v>
      </c>
      <c r="F18" s="65">
        <v>0</v>
      </c>
      <c r="G18" s="65">
        <v>0</v>
      </c>
      <c r="H18" s="65">
        <v>0</v>
      </c>
    </row>
    <row r="19" spans="1:8" ht="15.75">
      <c r="A19" s="65">
        <v>15</v>
      </c>
      <c r="B19" s="66" t="s">
        <v>390</v>
      </c>
      <c r="C19" s="66" t="s">
        <v>7</v>
      </c>
      <c r="D19" s="65">
        <v>2</v>
      </c>
      <c r="E19" s="68">
        <v>0.0059</v>
      </c>
      <c r="F19" s="65">
        <v>0</v>
      </c>
      <c r="G19" s="65">
        <v>2</v>
      </c>
      <c r="H19" s="68">
        <v>0.023529411764705882</v>
      </c>
    </row>
    <row r="20" spans="1:8" ht="15.75">
      <c r="A20" s="65">
        <v>16</v>
      </c>
      <c r="B20" s="66" t="s">
        <v>391</v>
      </c>
      <c r="C20" s="66" t="s">
        <v>8</v>
      </c>
      <c r="D20" s="65">
        <v>48</v>
      </c>
      <c r="E20" s="68">
        <v>0.9670588235294117</v>
      </c>
      <c r="F20" s="65">
        <v>0</v>
      </c>
      <c r="G20" s="65">
        <v>4</v>
      </c>
      <c r="H20" s="68">
        <v>0.06</v>
      </c>
    </row>
    <row r="21" spans="1:8" ht="15.75">
      <c r="A21" s="65">
        <v>17</v>
      </c>
      <c r="B21" s="66" t="s">
        <v>392</v>
      </c>
      <c r="C21" s="66" t="s">
        <v>8</v>
      </c>
      <c r="D21" s="65">
        <v>1</v>
      </c>
      <c r="E21" s="68">
        <v>0.011764705882352941</v>
      </c>
      <c r="F21" s="65">
        <v>0</v>
      </c>
      <c r="G21" s="65">
        <v>0</v>
      </c>
      <c r="H21" s="65">
        <v>0</v>
      </c>
    </row>
    <row r="22" spans="1:8" ht="15.75">
      <c r="A22" s="65">
        <v>18</v>
      </c>
      <c r="B22" s="66" t="s">
        <v>393</v>
      </c>
      <c r="C22" s="66" t="s">
        <v>7</v>
      </c>
      <c r="D22" s="65">
        <v>1</v>
      </c>
      <c r="E22" s="68">
        <v>0.052941176470588235</v>
      </c>
      <c r="F22" s="65">
        <v>0</v>
      </c>
      <c r="G22" s="65">
        <v>0</v>
      </c>
      <c r="H22" s="65">
        <v>0</v>
      </c>
    </row>
    <row r="23" spans="1:8" ht="15.75">
      <c r="A23" s="65">
        <v>19</v>
      </c>
      <c r="B23" s="66" t="s">
        <v>394</v>
      </c>
      <c r="C23" s="66" t="s">
        <v>7</v>
      </c>
      <c r="D23" s="65">
        <v>0</v>
      </c>
      <c r="E23" s="68">
        <v>0</v>
      </c>
      <c r="F23" s="65">
        <v>0</v>
      </c>
      <c r="G23" s="65">
        <v>1</v>
      </c>
      <c r="H23" s="68">
        <v>0.01764705882352941</v>
      </c>
    </row>
    <row r="24" spans="1:8" ht="15.75">
      <c r="A24" s="65">
        <v>20</v>
      </c>
      <c r="B24" s="66" t="s">
        <v>329</v>
      </c>
      <c r="C24" s="66" t="s">
        <v>6</v>
      </c>
      <c r="D24" s="65">
        <v>2</v>
      </c>
      <c r="E24" s="68">
        <v>0.9847058823529412</v>
      </c>
      <c r="F24" s="65">
        <v>0</v>
      </c>
      <c r="G24" s="65">
        <v>0</v>
      </c>
      <c r="H24" s="65">
        <v>0</v>
      </c>
    </row>
    <row r="25" spans="1:8" ht="15.75">
      <c r="A25" s="65">
        <v>21</v>
      </c>
      <c r="B25" s="66" t="s">
        <v>395</v>
      </c>
      <c r="C25" s="66" t="s">
        <v>7</v>
      </c>
      <c r="D25" s="65">
        <v>2</v>
      </c>
      <c r="E25" s="68">
        <v>0.012941176470588235</v>
      </c>
      <c r="F25" s="65">
        <v>0</v>
      </c>
      <c r="G25" s="65">
        <v>4</v>
      </c>
      <c r="H25" s="68">
        <v>0.06352941176470589</v>
      </c>
    </row>
    <row r="26" spans="1:8" ht="15.75">
      <c r="A26" s="65">
        <v>22</v>
      </c>
      <c r="B26" s="66" t="s">
        <v>396</v>
      </c>
      <c r="C26" s="66" t="s">
        <v>11</v>
      </c>
      <c r="D26" s="65">
        <v>1</v>
      </c>
      <c r="E26" s="68">
        <v>0.5882352941176471</v>
      </c>
      <c r="F26" s="65">
        <v>0</v>
      </c>
      <c r="G26" s="65">
        <v>1</v>
      </c>
      <c r="H26" s="68">
        <v>0.01764705882352941</v>
      </c>
    </row>
    <row r="27" spans="1:8" ht="15.75">
      <c r="A27" s="65">
        <v>23</v>
      </c>
      <c r="B27" s="66" t="s">
        <v>397</v>
      </c>
      <c r="C27" s="66" t="s">
        <v>7</v>
      </c>
      <c r="D27" s="65">
        <v>3</v>
      </c>
      <c r="E27" s="68">
        <v>0.052941176470588235</v>
      </c>
      <c r="F27" s="65">
        <v>0</v>
      </c>
      <c r="G27" s="65">
        <v>0</v>
      </c>
      <c r="H27" s="65">
        <v>0</v>
      </c>
    </row>
    <row r="28" spans="1:8" ht="15.75">
      <c r="A28" s="65">
        <v>24</v>
      </c>
      <c r="B28" s="66" t="s">
        <v>398</v>
      </c>
      <c r="C28" s="66" t="s">
        <v>7</v>
      </c>
      <c r="D28" s="65">
        <v>1</v>
      </c>
      <c r="E28" s="68">
        <v>0.01764705882352941</v>
      </c>
      <c r="F28" s="65">
        <v>0</v>
      </c>
      <c r="G28" s="65">
        <v>0</v>
      </c>
      <c r="H28" s="65">
        <v>0</v>
      </c>
    </row>
    <row r="29" spans="1:9" ht="15.75">
      <c r="A29" s="65">
        <v>25</v>
      </c>
      <c r="B29" s="66" t="s">
        <v>399</v>
      </c>
      <c r="C29" s="66" t="s">
        <v>6</v>
      </c>
      <c r="D29" s="65">
        <v>8</v>
      </c>
      <c r="E29" s="68">
        <v>6.098823529411765</v>
      </c>
      <c r="F29" s="65">
        <v>0</v>
      </c>
      <c r="G29" s="65">
        <v>6</v>
      </c>
      <c r="H29" s="68">
        <v>0.78</v>
      </c>
      <c r="I29" s="90"/>
    </row>
    <row r="30" spans="1:8" ht="15.75">
      <c r="A30" s="65">
        <v>26</v>
      </c>
      <c r="B30" s="66" t="s">
        <v>330</v>
      </c>
      <c r="C30" s="66" t="s">
        <v>7</v>
      </c>
      <c r="D30" s="65">
        <v>2</v>
      </c>
      <c r="E30" s="68">
        <v>0.02588235294117647</v>
      </c>
      <c r="F30" s="65">
        <v>0</v>
      </c>
      <c r="G30" s="65">
        <v>0</v>
      </c>
      <c r="H30" s="65">
        <v>0</v>
      </c>
    </row>
    <row r="31" spans="1:8" ht="15.75">
      <c r="A31" s="65">
        <v>27</v>
      </c>
      <c r="B31" s="66" t="s">
        <v>400</v>
      </c>
      <c r="C31" s="66" t="s">
        <v>6</v>
      </c>
      <c r="D31" s="65">
        <v>46</v>
      </c>
      <c r="E31" s="68">
        <v>0.00075764705882353</v>
      </c>
      <c r="F31" s="65">
        <v>0</v>
      </c>
      <c r="G31" s="65">
        <v>2</v>
      </c>
      <c r="H31" s="68">
        <v>0.021176470588235293</v>
      </c>
    </row>
    <row r="32" spans="1:8" ht="15.75">
      <c r="A32" s="65">
        <v>28</v>
      </c>
      <c r="B32" s="66" t="s">
        <v>401</v>
      </c>
      <c r="C32" s="66" t="s">
        <v>21</v>
      </c>
      <c r="D32" s="65">
        <v>0</v>
      </c>
      <c r="E32" s="68">
        <v>0</v>
      </c>
      <c r="F32" s="65">
        <v>0</v>
      </c>
      <c r="G32" s="65">
        <v>1</v>
      </c>
      <c r="H32" s="68">
        <v>0.4705882352941177</v>
      </c>
    </row>
    <row r="33" spans="1:8" ht="15.75">
      <c r="A33" s="65">
        <v>29</v>
      </c>
      <c r="B33" s="66" t="s">
        <v>402</v>
      </c>
      <c r="C33" s="66" t="s">
        <v>7</v>
      </c>
      <c r="D33" s="65">
        <v>2</v>
      </c>
      <c r="E33" s="68">
        <v>0.023529411764705882</v>
      </c>
      <c r="F33" s="65">
        <v>0</v>
      </c>
      <c r="G33" s="65">
        <v>1</v>
      </c>
      <c r="H33" s="68">
        <v>0.012941176470588235</v>
      </c>
    </row>
    <row r="34" spans="1:8" ht="15.75">
      <c r="A34" s="65">
        <v>30</v>
      </c>
      <c r="B34" s="66" t="s">
        <v>403</v>
      </c>
      <c r="C34" s="66" t="s">
        <v>6</v>
      </c>
      <c r="D34" s="65">
        <v>1</v>
      </c>
      <c r="E34" s="68">
        <v>0.0017647058823529412</v>
      </c>
      <c r="F34" s="65">
        <v>0</v>
      </c>
      <c r="G34" s="65">
        <v>4</v>
      </c>
      <c r="H34" s="68">
        <v>0.18235294117647058</v>
      </c>
    </row>
    <row r="35" spans="1:8" ht="15.75">
      <c r="A35" s="65">
        <v>31</v>
      </c>
      <c r="B35" s="66" t="s">
        <v>404</v>
      </c>
      <c r="C35" s="66" t="s">
        <v>7</v>
      </c>
      <c r="D35" s="65">
        <v>6</v>
      </c>
      <c r="E35" s="68">
        <v>0.08823529411764706</v>
      </c>
      <c r="F35" s="65">
        <v>0</v>
      </c>
      <c r="G35" s="65">
        <v>1</v>
      </c>
      <c r="H35" s="68">
        <v>0.01764705882352941</v>
      </c>
    </row>
    <row r="36" spans="1:8" ht="15.75">
      <c r="A36" s="65">
        <v>32</v>
      </c>
      <c r="B36" s="66" t="s">
        <v>405</v>
      </c>
      <c r="C36" s="66" t="s">
        <v>6</v>
      </c>
      <c r="D36" s="65">
        <v>1</v>
      </c>
      <c r="E36" s="68">
        <v>0.23529411764705885</v>
      </c>
      <c r="F36" s="65">
        <v>0</v>
      </c>
      <c r="G36" s="65">
        <v>0</v>
      </c>
      <c r="H36" s="65">
        <v>0</v>
      </c>
    </row>
    <row r="37" spans="1:8" ht="15.75">
      <c r="A37" s="65">
        <v>33</v>
      </c>
      <c r="B37" s="66" t="s">
        <v>406</v>
      </c>
      <c r="C37" s="66" t="s">
        <v>10</v>
      </c>
      <c r="D37" s="65">
        <v>19</v>
      </c>
      <c r="E37" s="68">
        <v>0.4388235294117647</v>
      </c>
      <c r="F37" s="65">
        <v>0</v>
      </c>
      <c r="G37" s="65">
        <v>3</v>
      </c>
      <c r="H37" s="68">
        <v>0.13529411764705884</v>
      </c>
    </row>
    <row r="38" spans="1:8" ht="15.75">
      <c r="A38" s="65">
        <v>34</v>
      </c>
      <c r="B38" s="66" t="s">
        <v>407</v>
      </c>
      <c r="C38" s="66" t="s">
        <v>10</v>
      </c>
      <c r="D38" s="65">
        <v>0</v>
      </c>
      <c r="E38" s="68">
        <v>0</v>
      </c>
      <c r="F38" s="65">
        <v>0</v>
      </c>
      <c r="G38" s="65">
        <v>1</v>
      </c>
      <c r="H38" s="68">
        <v>0.01764705882352941</v>
      </c>
    </row>
    <row r="39" spans="1:8" ht="15.75">
      <c r="A39" s="65">
        <v>35</v>
      </c>
      <c r="B39" s="66" t="s">
        <v>408</v>
      </c>
      <c r="C39" s="66" t="s">
        <v>409</v>
      </c>
      <c r="D39" s="65">
        <v>4</v>
      </c>
      <c r="E39" s="68">
        <v>0.5929411764705883</v>
      </c>
      <c r="F39" s="65">
        <v>0</v>
      </c>
      <c r="G39" s="65">
        <v>0</v>
      </c>
      <c r="H39" s="65">
        <v>0</v>
      </c>
    </row>
    <row r="40" spans="1:8" ht="15.75">
      <c r="A40" s="65">
        <v>36</v>
      </c>
      <c r="B40" s="66" t="s">
        <v>410</v>
      </c>
      <c r="C40" s="66" t="s">
        <v>5</v>
      </c>
      <c r="D40" s="65">
        <v>7</v>
      </c>
      <c r="E40" s="68">
        <v>0.5</v>
      </c>
      <c r="F40" s="65">
        <v>0</v>
      </c>
      <c r="G40" s="65">
        <v>0</v>
      </c>
      <c r="H40" s="65">
        <v>0</v>
      </c>
    </row>
    <row r="41" spans="1:8" ht="15.75">
      <c r="A41" s="65">
        <v>37</v>
      </c>
      <c r="B41" s="66" t="s">
        <v>411</v>
      </c>
      <c r="C41" s="66" t="s">
        <v>11</v>
      </c>
      <c r="D41" s="65">
        <v>18</v>
      </c>
      <c r="E41" s="68">
        <v>0.9470588235294118</v>
      </c>
      <c r="F41" s="65">
        <v>0</v>
      </c>
      <c r="G41" s="65">
        <v>0</v>
      </c>
      <c r="H41" s="65">
        <v>0</v>
      </c>
    </row>
    <row r="42" spans="1:8" ht="15.75">
      <c r="A42" s="65">
        <v>38</v>
      </c>
      <c r="B42" s="66" t="s">
        <v>412</v>
      </c>
      <c r="C42" s="66" t="s">
        <v>7</v>
      </c>
      <c r="D42" s="65">
        <v>26</v>
      </c>
      <c r="E42" s="68">
        <v>0.45882352941176474</v>
      </c>
      <c r="F42" s="65">
        <v>2</v>
      </c>
      <c r="G42" s="65">
        <v>15</v>
      </c>
      <c r="H42" s="68">
        <v>0.35294117647058826</v>
      </c>
    </row>
    <row r="43" spans="1:8" ht="15.75">
      <c r="A43" s="65">
        <v>39</v>
      </c>
      <c r="B43" s="66" t="s">
        <v>413</v>
      </c>
      <c r="C43" s="66" t="s">
        <v>7</v>
      </c>
      <c r="D43" s="65">
        <v>1</v>
      </c>
      <c r="E43" s="68">
        <v>0.015294117647058823</v>
      </c>
      <c r="F43" s="65">
        <v>0</v>
      </c>
      <c r="G43" s="65">
        <v>0</v>
      </c>
      <c r="H43" s="65">
        <v>0</v>
      </c>
    </row>
    <row r="44" spans="1:8" ht="15.75">
      <c r="A44" s="65">
        <v>40</v>
      </c>
      <c r="B44" s="66" t="s">
        <v>414</v>
      </c>
      <c r="C44" s="66" t="s">
        <v>7</v>
      </c>
      <c r="D44" s="65">
        <v>1</v>
      </c>
      <c r="E44" s="68">
        <v>0.00823529411764706</v>
      </c>
      <c r="F44" s="65">
        <v>0</v>
      </c>
      <c r="G44" s="65">
        <v>1</v>
      </c>
      <c r="H44" s="68">
        <v>0.009411764705882354</v>
      </c>
    </row>
    <row r="45" spans="1:8" ht="15.75">
      <c r="A45" s="65">
        <v>41</v>
      </c>
      <c r="B45" s="66" t="s">
        <v>415</v>
      </c>
      <c r="C45" s="66" t="s">
        <v>8</v>
      </c>
      <c r="D45" s="65">
        <v>24</v>
      </c>
      <c r="E45" s="68">
        <v>0.43411764705882355</v>
      </c>
      <c r="F45" s="65">
        <v>1</v>
      </c>
      <c r="G45" s="65">
        <v>0</v>
      </c>
      <c r="H45" s="65">
        <v>0</v>
      </c>
    </row>
    <row r="46" spans="1:8" ht="15.75">
      <c r="A46" s="65">
        <v>42</v>
      </c>
      <c r="B46" s="66" t="s">
        <v>416</v>
      </c>
      <c r="C46" s="66" t="s">
        <v>8</v>
      </c>
      <c r="D46" s="65">
        <v>0</v>
      </c>
      <c r="E46" s="68">
        <v>0</v>
      </c>
      <c r="F46" s="65">
        <v>0</v>
      </c>
      <c r="G46" s="65">
        <v>2</v>
      </c>
      <c r="H46" s="68">
        <v>0.019705882352941177</v>
      </c>
    </row>
    <row r="47" spans="1:8" ht="15.75">
      <c r="A47" s="65">
        <v>43</v>
      </c>
      <c r="B47" s="66" t="s">
        <v>416</v>
      </c>
      <c r="C47" s="66" t="s">
        <v>7</v>
      </c>
      <c r="D47" s="65">
        <v>1</v>
      </c>
      <c r="E47" s="68">
        <v>0.8411764705882353</v>
      </c>
      <c r="F47" s="65">
        <v>0</v>
      </c>
      <c r="G47" s="65">
        <v>1</v>
      </c>
      <c r="H47" s="68">
        <v>0.007058823529411765</v>
      </c>
    </row>
    <row r="48" spans="1:8" ht="15.75">
      <c r="A48" s="65">
        <v>44</v>
      </c>
      <c r="B48" s="66" t="s">
        <v>417</v>
      </c>
      <c r="C48" s="66" t="s">
        <v>8</v>
      </c>
      <c r="D48" s="65">
        <v>7</v>
      </c>
      <c r="E48" s="68">
        <v>0.4823529411764706</v>
      </c>
      <c r="F48" s="65">
        <v>0</v>
      </c>
      <c r="G48" s="65">
        <v>8</v>
      </c>
      <c r="H48" s="68">
        <v>0.1329223529411765</v>
      </c>
    </row>
    <row r="49" spans="1:8" ht="15.75">
      <c r="A49" s="65">
        <v>45</v>
      </c>
      <c r="B49" s="66" t="s">
        <v>418</v>
      </c>
      <c r="C49" s="66" t="s">
        <v>6</v>
      </c>
      <c r="D49" s="65">
        <v>4</v>
      </c>
      <c r="E49" s="68">
        <v>0.03294117647058824</v>
      </c>
      <c r="F49" s="65">
        <v>0</v>
      </c>
      <c r="G49" s="65">
        <v>0</v>
      </c>
      <c r="H49" s="65">
        <v>0</v>
      </c>
    </row>
    <row r="50" spans="1:8" ht="15.75">
      <c r="A50" s="65">
        <v>46</v>
      </c>
      <c r="B50" s="66" t="s">
        <v>419</v>
      </c>
      <c r="C50" s="66" t="s">
        <v>6</v>
      </c>
      <c r="D50" s="65">
        <v>6</v>
      </c>
      <c r="E50" s="68">
        <f>6546.3/1000/0.85</f>
        <v>7.701529411764707</v>
      </c>
      <c r="F50" s="65">
        <v>0</v>
      </c>
      <c r="G50" s="65">
        <v>1</v>
      </c>
      <c r="H50" s="68">
        <v>0.015294117647058823</v>
      </c>
    </row>
    <row r="51" spans="1:8" ht="15.75">
      <c r="A51" s="65">
        <v>47</v>
      </c>
      <c r="B51" s="66" t="s">
        <v>420</v>
      </c>
      <c r="C51" s="66" t="s">
        <v>11</v>
      </c>
      <c r="D51" s="65">
        <v>3</v>
      </c>
      <c r="E51" s="68">
        <v>0.14705882352941177</v>
      </c>
      <c r="F51" s="65">
        <v>0</v>
      </c>
      <c r="G51" s="65">
        <v>3</v>
      </c>
      <c r="H51" s="68">
        <v>0.0411764705882353</v>
      </c>
    </row>
    <row r="52" spans="1:8" ht="15.75">
      <c r="A52" s="65">
        <v>48</v>
      </c>
      <c r="B52" s="66" t="s">
        <v>421</v>
      </c>
      <c r="C52" s="66" t="s">
        <v>7</v>
      </c>
      <c r="D52" s="65">
        <v>2</v>
      </c>
      <c r="E52" s="68">
        <v>0.01647058823529412</v>
      </c>
      <c r="F52" s="65">
        <v>0</v>
      </c>
      <c r="G52" s="65">
        <v>1</v>
      </c>
      <c r="H52" s="68">
        <v>0.01764705882352941</v>
      </c>
    </row>
    <row r="53" spans="1:8" ht="15.75">
      <c r="A53" s="65">
        <v>49</v>
      </c>
      <c r="B53" s="66" t="s">
        <v>422</v>
      </c>
      <c r="C53" s="66" t="s">
        <v>6</v>
      </c>
      <c r="D53" s="65">
        <v>7</v>
      </c>
      <c r="E53" s="68">
        <v>0.10941176470588236</v>
      </c>
      <c r="F53" s="65">
        <v>0</v>
      </c>
      <c r="G53" s="65">
        <v>0</v>
      </c>
      <c r="H53" s="65">
        <v>0</v>
      </c>
    </row>
    <row r="54" spans="1:8" ht="15.75">
      <c r="A54" s="65">
        <v>50</v>
      </c>
      <c r="B54" s="66" t="s">
        <v>423</v>
      </c>
      <c r="C54" s="66" t="s">
        <v>6</v>
      </c>
      <c r="D54" s="65">
        <v>1</v>
      </c>
      <c r="E54" s="68">
        <v>0.01411764705882353</v>
      </c>
      <c r="F54" s="65">
        <v>0</v>
      </c>
      <c r="G54" s="65">
        <v>0</v>
      </c>
      <c r="H54" s="65">
        <v>0</v>
      </c>
    </row>
    <row r="55" spans="1:8" ht="15.75">
      <c r="A55" s="65">
        <v>51</v>
      </c>
      <c r="B55" s="66" t="s">
        <v>424</v>
      </c>
      <c r="C55" s="66" t="s">
        <v>7</v>
      </c>
      <c r="D55" s="65">
        <v>3</v>
      </c>
      <c r="E55" s="68">
        <v>0.052941176470588235</v>
      </c>
      <c r="F55" s="65">
        <v>0</v>
      </c>
      <c r="G55" s="65">
        <v>0</v>
      </c>
      <c r="H55" s="65">
        <v>0</v>
      </c>
    </row>
    <row r="56" spans="1:8" ht="15.75">
      <c r="A56" s="65">
        <v>52</v>
      </c>
      <c r="B56" s="66" t="s">
        <v>425</v>
      </c>
      <c r="C56" s="66" t="s">
        <v>10</v>
      </c>
      <c r="D56" s="65">
        <v>5</v>
      </c>
      <c r="E56" s="68">
        <v>0.07823529411764707</v>
      </c>
      <c r="F56" s="65">
        <v>0</v>
      </c>
      <c r="G56" s="65">
        <v>3</v>
      </c>
      <c r="H56" s="68">
        <v>0.015294117647058823</v>
      </c>
    </row>
    <row r="57" spans="1:8" ht="15.75">
      <c r="A57" s="65">
        <v>53</v>
      </c>
      <c r="B57" s="66" t="s">
        <v>426</v>
      </c>
      <c r="C57" s="66" t="s">
        <v>6</v>
      </c>
      <c r="D57" s="65">
        <v>9</v>
      </c>
      <c r="E57" s="68">
        <v>0.49058823529411766</v>
      </c>
      <c r="F57" s="65">
        <v>0</v>
      </c>
      <c r="G57" s="65">
        <v>2</v>
      </c>
      <c r="H57" s="68">
        <v>0.11764705882352942</v>
      </c>
    </row>
    <row r="58" spans="1:8" ht="15.75">
      <c r="A58" s="65">
        <v>54</v>
      </c>
      <c r="B58" s="66" t="s">
        <v>427</v>
      </c>
      <c r="C58" s="66" t="s">
        <v>10</v>
      </c>
      <c r="D58" s="65">
        <v>5</v>
      </c>
      <c r="E58" s="68">
        <v>0.08823529411764706</v>
      </c>
      <c r="F58" s="65">
        <v>0</v>
      </c>
      <c r="G58" s="65">
        <v>3</v>
      </c>
      <c r="H58" s="68">
        <v>0.3058823529411765</v>
      </c>
    </row>
    <row r="59" spans="1:8" ht="15.75">
      <c r="A59" s="65">
        <v>55</v>
      </c>
      <c r="B59" s="66" t="s">
        <v>428</v>
      </c>
      <c r="C59" s="66" t="s">
        <v>6</v>
      </c>
      <c r="D59" s="65">
        <v>4</v>
      </c>
      <c r="E59" s="68">
        <v>0.19411764705882353</v>
      </c>
      <c r="F59" s="65">
        <v>0</v>
      </c>
      <c r="G59" s="65">
        <v>0</v>
      </c>
      <c r="H59" s="65">
        <v>0</v>
      </c>
    </row>
    <row r="60" spans="1:8" ht="15.75">
      <c r="A60" s="65">
        <v>56</v>
      </c>
      <c r="B60" s="66" t="s">
        <v>429</v>
      </c>
      <c r="C60" s="66" t="s">
        <v>7</v>
      </c>
      <c r="D60" s="65">
        <v>40</v>
      </c>
      <c r="E60" s="68">
        <v>0.6964705882352941</v>
      </c>
      <c r="F60" s="65">
        <v>0</v>
      </c>
      <c r="G60" s="65">
        <v>0</v>
      </c>
      <c r="H60" s="65">
        <v>0</v>
      </c>
    </row>
    <row r="61" spans="1:8" ht="15.75">
      <c r="A61" s="65">
        <v>57</v>
      </c>
      <c r="B61" s="66" t="s">
        <v>430</v>
      </c>
      <c r="C61" s="66" t="s">
        <v>7</v>
      </c>
      <c r="D61" s="65">
        <v>3</v>
      </c>
      <c r="E61" s="68">
        <v>0.017682352941176472</v>
      </c>
      <c r="F61" s="65">
        <v>0</v>
      </c>
      <c r="G61" s="65">
        <v>2</v>
      </c>
      <c r="H61" s="68">
        <v>0.06705882352941177</v>
      </c>
    </row>
    <row r="62" spans="1:8" ht="15.75">
      <c r="A62" s="65">
        <v>58</v>
      </c>
      <c r="B62" s="66" t="s">
        <v>431</v>
      </c>
      <c r="C62" s="66" t="s">
        <v>8</v>
      </c>
      <c r="D62" s="65">
        <v>11</v>
      </c>
      <c r="E62" s="68">
        <v>0.32035294117647056</v>
      </c>
      <c r="F62" s="65">
        <v>0</v>
      </c>
      <c r="G62" s="65">
        <v>2</v>
      </c>
      <c r="H62" s="68">
        <v>0.03529411764705882</v>
      </c>
    </row>
    <row r="63" spans="1:8" ht="15.75">
      <c r="A63" s="65">
        <v>59</v>
      </c>
      <c r="B63" s="66" t="s">
        <v>432</v>
      </c>
      <c r="C63" s="66" t="s">
        <v>7</v>
      </c>
      <c r="D63" s="65">
        <v>2</v>
      </c>
      <c r="E63" s="68">
        <v>0.024705882352941178</v>
      </c>
      <c r="F63" s="65">
        <v>0</v>
      </c>
      <c r="G63" s="65">
        <v>7</v>
      </c>
      <c r="H63" s="68">
        <v>0.039411764705882354</v>
      </c>
    </row>
    <row r="64" spans="1:8" ht="15.75">
      <c r="A64" s="65">
        <v>60</v>
      </c>
      <c r="B64" s="66" t="s">
        <v>433</v>
      </c>
      <c r="C64" s="66" t="s">
        <v>5</v>
      </c>
      <c r="D64" s="65">
        <v>5</v>
      </c>
      <c r="E64" s="68">
        <v>0.08823529411764706</v>
      </c>
      <c r="F64" s="65">
        <v>0</v>
      </c>
      <c r="G64" s="65">
        <v>0</v>
      </c>
      <c r="H64" s="65">
        <v>0</v>
      </c>
    </row>
    <row r="65" spans="1:8" ht="15.75">
      <c r="A65" s="65">
        <v>61</v>
      </c>
      <c r="B65" s="66" t="s">
        <v>434</v>
      </c>
      <c r="C65" s="66" t="s">
        <v>6</v>
      </c>
      <c r="D65" s="65">
        <v>1</v>
      </c>
      <c r="E65" s="68">
        <v>0.01764705882352941</v>
      </c>
      <c r="F65" s="65">
        <v>0</v>
      </c>
      <c r="G65" s="65">
        <v>1</v>
      </c>
      <c r="H65" s="68">
        <v>0.015882352941176472</v>
      </c>
    </row>
    <row r="66" spans="1:8" ht="15.75">
      <c r="A66" s="65">
        <v>62</v>
      </c>
      <c r="B66" s="66" t="s">
        <v>435</v>
      </c>
      <c r="C66" s="66" t="s">
        <v>6</v>
      </c>
      <c r="D66" s="65">
        <v>5</v>
      </c>
      <c r="E66" s="68">
        <v>0.06705882352941177</v>
      </c>
      <c r="F66" s="65">
        <v>0</v>
      </c>
      <c r="G66" s="65">
        <v>0</v>
      </c>
      <c r="H66" s="65">
        <v>0</v>
      </c>
    </row>
    <row r="67" spans="1:8" ht="15.75">
      <c r="A67" s="65">
        <v>63</v>
      </c>
      <c r="B67" s="66" t="s">
        <v>436</v>
      </c>
      <c r="C67" s="66" t="s">
        <v>8</v>
      </c>
      <c r="D67" s="65">
        <v>0</v>
      </c>
      <c r="E67" s="68">
        <v>0</v>
      </c>
      <c r="F67" s="65">
        <v>0</v>
      </c>
      <c r="G67" s="65">
        <v>1</v>
      </c>
      <c r="H67" s="68">
        <v>0.01764705882352941</v>
      </c>
    </row>
    <row r="68" spans="1:8" ht="15.75">
      <c r="A68" s="65">
        <v>64</v>
      </c>
      <c r="B68" s="66" t="s">
        <v>437</v>
      </c>
      <c r="C68" s="66" t="s">
        <v>7</v>
      </c>
      <c r="D68" s="65">
        <v>1</v>
      </c>
      <c r="E68" s="68">
        <v>0.0823529411764706</v>
      </c>
      <c r="F68" s="65">
        <v>0</v>
      </c>
      <c r="G68" s="65">
        <v>0</v>
      </c>
      <c r="H68" s="65">
        <v>0</v>
      </c>
    </row>
    <row r="69" spans="1:8" ht="15.75">
      <c r="A69" s="65">
        <v>65</v>
      </c>
      <c r="B69" s="66" t="s">
        <v>438</v>
      </c>
      <c r="C69" s="66" t="s">
        <v>8</v>
      </c>
      <c r="D69" s="65">
        <v>4</v>
      </c>
      <c r="E69" s="68">
        <v>0.018823529411764708</v>
      </c>
      <c r="F69" s="65">
        <v>0</v>
      </c>
      <c r="G69" s="65">
        <v>7</v>
      </c>
      <c r="H69" s="68">
        <v>0.05529411764705883</v>
      </c>
    </row>
    <row r="70" spans="1:8" ht="15.75">
      <c r="A70" s="65">
        <v>66</v>
      </c>
      <c r="B70" s="66" t="s">
        <v>439</v>
      </c>
      <c r="C70" s="66" t="s">
        <v>8</v>
      </c>
      <c r="D70" s="65">
        <v>4</v>
      </c>
      <c r="E70" s="68">
        <v>0.042352941176470586</v>
      </c>
      <c r="F70" s="65">
        <v>0</v>
      </c>
      <c r="G70" s="65">
        <v>8</v>
      </c>
      <c r="H70" s="68">
        <v>0.06235294117647059</v>
      </c>
    </row>
    <row r="71" spans="1:8" ht="15.75">
      <c r="A71" s="65">
        <v>67</v>
      </c>
      <c r="B71" s="66" t="s">
        <v>440</v>
      </c>
      <c r="C71" s="66" t="s">
        <v>7</v>
      </c>
      <c r="D71" s="65">
        <v>0</v>
      </c>
      <c r="E71" s="68">
        <v>0</v>
      </c>
      <c r="F71" s="65">
        <v>0</v>
      </c>
      <c r="G71" s="65">
        <v>1</v>
      </c>
      <c r="H71" s="68">
        <v>0.01764705882352941</v>
      </c>
    </row>
    <row r="72" spans="1:8" ht="15.75">
      <c r="A72" s="65">
        <v>68</v>
      </c>
      <c r="B72" s="66" t="s">
        <v>441</v>
      </c>
      <c r="C72" s="66" t="s">
        <v>7</v>
      </c>
      <c r="D72" s="65">
        <v>0</v>
      </c>
      <c r="E72" s="68">
        <v>0</v>
      </c>
      <c r="F72" s="65">
        <v>0</v>
      </c>
      <c r="G72" s="65">
        <v>2</v>
      </c>
      <c r="H72" s="68">
        <v>0.01764705882352941</v>
      </c>
    </row>
    <row r="73" spans="1:8" ht="15.75">
      <c r="A73" s="65">
        <v>69</v>
      </c>
      <c r="B73" s="66" t="s">
        <v>442</v>
      </c>
      <c r="C73" s="66" t="s">
        <v>7</v>
      </c>
      <c r="D73" s="65">
        <v>6</v>
      </c>
      <c r="E73" s="68">
        <v>0.10588235294117647</v>
      </c>
      <c r="F73" s="65">
        <v>0</v>
      </c>
      <c r="G73" s="65">
        <v>1</v>
      </c>
      <c r="H73" s="68">
        <v>0.0058823529411764705</v>
      </c>
    </row>
    <row r="74" spans="1:8" ht="15.75">
      <c r="A74" s="65">
        <v>70</v>
      </c>
      <c r="B74" s="66" t="s">
        <v>443</v>
      </c>
      <c r="C74" s="66" t="s">
        <v>177</v>
      </c>
      <c r="D74" s="65">
        <v>0</v>
      </c>
      <c r="E74" s="68">
        <v>0</v>
      </c>
      <c r="F74" s="65">
        <v>0</v>
      </c>
      <c r="G74" s="65">
        <v>1</v>
      </c>
      <c r="H74" s="68">
        <f>6/1000/0.85</f>
        <v>0.007058823529411765</v>
      </c>
    </row>
    <row r="75" spans="1:8" ht="15.75">
      <c r="A75" s="65">
        <v>71</v>
      </c>
      <c r="B75" s="66" t="s">
        <v>345</v>
      </c>
      <c r="C75" s="66" t="s">
        <v>7</v>
      </c>
      <c r="D75" s="65">
        <v>0</v>
      </c>
      <c r="E75" s="68">
        <v>0</v>
      </c>
      <c r="F75" s="65">
        <v>0</v>
      </c>
      <c r="G75" s="65">
        <v>1</v>
      </c>
      <c r="H75" s="68">
        <v>0.09411764705882353</v>
      </c>
    </row>
    <row r="76" spans="1:8" ht="15.75">
      <c r="A76" s="65">
        <v>72</v>
      </c>
      <c r="B76" s="66" t="s">
        <v>444</v>
      </c>
      <c r="C76" s="66" t="s">
        <v>12</v>
      </c>
      <c r="D76" s="65">
        <v>2</v>
      </c>
      <c r="E76" s="68">
        <v>0.02235294117647059</v>
      </c>
      <c r="F76" s="65">
        <v>0</v>
      </c>
      <c r="G76" s="65">
        <v>1</v>
      </c>
      <c r="H76" s="68">
        <v>0.01647058823529412</v>
      </c>
    </row>
    <row r="77" spans="1:8" ht="15.75">
      <c r="A77" s="65">
        <v>73</v>
      </c>
      <c r="B77" s="66" t="s">
        <v>445</v>
      </c>
      <c r="C77" s="66" t="s">
        <v>6</v>
      </c>
      <c r="D77" s="65">
        <v>7</v>
      </c>
      <c r="E77" s="68">
        <v>0.06235294117647059</v>
      </c>
      <c r="F77" s="65">
        <v>0</v>
      </c>
      <c r="G77" s="65">
        <v>2</v>
      </c>
      <c r="H77" s="68">
        <v>0.011764705882352941</v>
      </c>
    </row>
    <row r="78" spans="1:8" ht="15.75">
      <c r="A78" s="65">
        <v>74</v>
      </c>
      <c r="B78" s="66" t="s">
        <v>446</v>
      </c>
      <c r="C78" s="66" t="s">
        <v>447</v>
      </c>
      <c r="D78" s="65">
        <v>2</v>
      </c>
      <c r="E78" s="68">
        <v>0.07647058823529412</v>
      </c>
      <c r="F78" s="65">
        <v>0</v>
      </c>
      <c r="G78" s="65">
        <v>4</v>
      </c>
      <c r="H78" s="68">
        <v>0.1776470588235294</v>
      </c>
    </row>
    <row r="79" spans="1:8" ht="15.75">
      <c r="A79" s="65">
        <v>75</v>
      </c>
      <c r="B79" s="66" t="s">
        <v>448</v>
      </c>
      <c r="C79" s="66" t="s">
        <v>6</v>
      </c>
      <c r="D79" s="65">
        <v>2</v>
      </c>
      <c r="E79" s="68">
        <v>0.01764705882352941</v>
      </c>
      <c r="F79" s="65">
        <v>0</v>
      </c>
      <c r="G79" s="65">
        <v>1</v>
      </c>
      <c r="H79" s="68">
        <v>0.01764705882352941</v>
      </c>
    </row>
    <row r="80" spans="1:8" ht="15.75">
      <c r="A80" s="65">
        <v>76</v>
      </c>
      <c r="B80" s="66" t="s">
        <v>449</v>
      </c>
      <c r="C80" s="66" t="s">
        <v>7</v>
      </c>
      <c r="D80" s="65">
        <v>0</v>
      </c>
      <c r="E80" s="68">
        <v>0</v>
      </c>
      <c r="F80" s="65">
        <v>0</v>
      </c>
      <c r="G80" s="65">
        <v>1</v>
      </c>
      <c r="H80" s="68">
        <v>0.0058823529411764705</v>
      </c>
    </row>
    <row r="81" spans="1:8" ht="15.75">
      <c r="A81" s="65">
        <v>77</v>
      </c>
      <c r="B81" s="66" t="s">
        <v>450</v>
      </c>
      <c r="C81" s="66" t="s">
        <v>7</v>
      </c>
      <c r="D81" s="65">
        <v>9</v>
      </c>
      <c r="E81" s="68">
        <v>0.15529411764705883</v>
      </c>
      <c r="F81" s="65">
        <v>0</v>
      </c>
      <c r="G81" s="65">
        <v>1</v>
      </c>
      <c r="H81" s="68">
        <v>0.011764705882352941</v>
      </c>
    </row>
    <row r="82" spans="1:8" ht="15.75">
      <c r="A82" s="65">
        <v>78</v>
      </c>
      <c r="B82" s="66" t="s">
        <v>451</v>
      </c>
      <c r="C82" s="66" t="s">
        <v>7</v>
      </c>
      <c r="D82" s="65">
        <v>5</v>
      </c>
      <c r="E82" s="68">
        <v>0.04</v>
      </c>
      <c r="F82" s="65">
        <v>0</v>
      </c>
      <c r="G82" s="65">
        <v>0</v>
      </c>
      <c r="H82" s="65">
        <v>0</v>
      </c>
    </row>
    <row r="83" spans="1:8" ht="15.75">
      <c r="A83" s="65">
        <v>79</v>
      </c>
      <c r="B83" s="66" t="s">
        <v>452</v>
      </c>
      <c r="C83" s="66" t="s">
        <v>7</v>
      </c>
      <c r="D83" s="65">
        <v>13</v>
      </c>
      <c r="E83" s="68">
        <v>0.851764705882353</v>
      </c>
      <c r="F83" s="65">
        <v>0</v>
      </c>
      <c r="G83" s="65">
        <v>8</v>
      </c>
      <c r="H83" s="68">
        <v>0.07376470588235295</v>
      </c>
    </row>
    <row r="84" spans="1:8" ht="15.75">
      <c r="A84" s="65">
        <v>80</v>
      </c>
      <c r="B84" s="66" t="s">
        <v>453</v>
      </c>
      <c r="C84" s="66" t="s">
        <v>7</v>
      </c>
      <c r="D84" s="65">
        <v>1</v>
      </c>
      <c r="E84" s="68">
        <v>0.0029411764705882353</v>
      </c>
      <c r="F84" s="65">
        <v>0</v>
      </c>
      <c r="G84" s="65">
        <v>0</v>
      </c>
      <c r="H84" s="65">
        <v>0</v>
      </c>
    </row>
    <row r="85" spans="1:8" ht="15.75">
      <c r="A85" s="65">
        <v>81</v>
      </c>
      <c r="B85" s="66" t="s">
        <v>454</v>
      </c>
      <c r="C85" s="66" t="s">
        <v>7</v>
      </c>
      <c r="D85" s="65">
        <v>0</v>
      </c>
      <c r="E85" s="68">
        <v>0</v>
      </c>
      <c r="F85" s="65">
        <v>0</v>
      </c>
      <c r="G85" s="65">
        <v>6</v>
      </c>
      <c r="H85" s="68">
        <v>0.009705882352941177</v>
      </c>
    </row>
    <row r="86" spans="1:8" ht="15.75">
      <c r="A86" s="65">
        <v>82</v>
      </c>
      <c r="B86" s="66" t="s">
        <v>455</v>
      </c>
      <c r="C86" s="66" t="s">
        <v>456</v>
      </c>
      <c r="D86" s="65">
        <v>0</v>
      </c>
      <c r="E86" s="68">
        <v>0</v>
      </c>
      <c r="F86" s="65">
        <v>0</v>
      </c>
      <c r="G86" s="65">
        <v>2</v>
      </c>
      <c r="H86" s="68">
        <v>0.023529411764705882</v>
      </c>
    </row>
    <row r="87" spans="1:8" ht="15.75">
      <c r="A87" s="65">
        <v>83</v>
      </c>
      <c r="B87" s="66" t="s">
        <v>457</v>
      </c>
      <c r="C87" s="66" t="s">
        <v>7</v>
      </c>
      <c r="D87" s="65">
        <v>0</v>
      </c>
      <c r="E87" s="68">
        <v>0</v>
      </c>
      <c r="F87" s="65">
        <v>0</v>
      </c>
      <c r="G87" s="65">
        <v>1</v>
      </c>
      <c r="H87" s="68">
        <v>0.01764705882352941</v>
      </c>
    </row>
    <row r="88" spans="1:8" ht="15.75">
      <c r="A88" s="65">
        <v>84</v>
      </c>
      <c r="B88" s="66" t="s">
        <v>458</v>
      </c>
      <c r="C88" s="66" t="s">
        <v>7</v>
      </c>
      <c r="D88" s="65">
        <v>1</v>
      </c>
      <c r="E88" s="68">
        <v>0.011764705882352941</v>
      </c>
      <c r="F88" s="65">
        <v>0</v>
      </c>
      <c r="G88" s="65">
        <v>0</v>
      </c>
      <c r="H88" s="65">
        <v>0</v>
      </c>
    </row>
    <row r="89" spans="1:8" ht="15.75">
      <c r="A89" s="65">
        <v>85</v>
      </c>
      <c r="B89" s="66" t="s">
        <v>459</v>
      </c>
      <c r="C89" s="66" t="s">
        <v>7</v>
      </c>
      <c r="D89" s="65">
        <v>3</v>
      </c>
      <c r="E89" s="68">
        <v>0.018823529411764708</v>
      </c>
      <c r="F89" s="65">
        <v>0</v>
      </c>
      <c r="G89" s="65">
        <v>0</v>
      </c>
      <c r="H89" s="65">
        <v>0</v>
      </c>
    </row>
    <row r="90" spans="1:8" ht="15.75">
      <c r="A90" s="65">
        <v>86</v>
      </c>
      <c r="B90" s="66" t="s">
        <v>460</v>
      </c>
      <c r="C90" s="66" t="s">
        <v>7</v>
      </c>
      <c r="D90" s="65">
        <v>0</v>
      </c>
      <c r="E90" s="68">
        <v>0</v>
      </c>
      <c r="F90" s="65">
        <v>0</v>
      </c>
      <c r="G90" s="65">
        <v>1</v>
      </c>
      <c r="H90" s="68">
        <v>0.007647058823529411</v>
      </c>
    </row>
    <row r="91" spans="1:8" ht="15.75">
      <c r="A91" s="65">
        <v>87</v>
      </c>
      <c r="B91" s="66" t="s">
        <v>461</v>
      </c>
      <c r="C91" s="66" t="s">
        <v>8</v>
      </c>
      <c r="D91" s="65">
        <v>1</v>
      </c>
      <c r="E91" s="68">
        <v>0.01411764705882353</v>
      </c>
      <c r="F91" s="65">
        <v>0</v>
      </c>
      <c r="G91" s="65">
        <v>1</v>
      </c>
      <c r="H91" s="68">
        <v>0.00788235294117647</v>
      </c>
    </row>
    <row r="92" spans="1:8" ht="15.75">
      <c r="A92" s="65">
        <v>88</v>
      </c>
      <c r="B92" s="66" t="s">
        <v>332</v>
      </c>
      <c r="C92" s="66" t="s">
        <v>7</v>
      </c>
      <c r="D92" s="65">
        <v>0</v>
      </c>
      <c r="E92" s="68">
        <v>0</v>
      </c>
      <c r="F92" s="65">
        <v>0</v>
      </c>
      <c r="G92" s="65">
        <v>1</v>
      </c>
      <c r="H92" s="68">
        <v>0.01764705882352941</v>
      </c>
    </row>
    <row r="93" spans="1:8" ht="15.75">
      <c r="A93" s="65">
        <v>89</v>
      </c>
      <c r="B93" s="66" t="s">
        <v>462</v>
      </c>
      <c r="C93" s="66" t="s">
        <v>7</v>
      </c>
      <c r="D93" s="65">
        <v>2</v>
      </c>
      <c r="E93" s="68">
        <v>0.03529411764705882</v>
      </c>
      <c r="F93" s="65">
        <v>0</v>
      </c>
      <c r="G93" s="65">
        <v>0</v>
      </c>
      <c r="H93" s="65">
        <v>0</v>
      </c>
    </row>
    <row r="94" spans="1:8" ht="15.75">
      <c r="A94" s="65">
        <v>90</v>
      </c>
      <c r="B94" s="66" t="s">
        <v>333</v>
      </c>
      <c r="C94" s="66" t="s">
        <v>7</v>
      </c>
      <c r="D94" s="65">
        <v>4</v>
      </c>
      <c r="E94" s="68">
        <v>0.05882352941176471</v>
      </c>
      <c r="F94" s="65">
        <v>0</v>
      </c>
      <c r="G94" s="65">
        <v>0</v>
      </c>
      <c r="H94" s="65">
        <v>0</v>
      </c>
    </row>
    <row r="95" spans="1:8" ht="15.75">
      <c r="A95" s="65">
        <v>91</v>
      </c>
      <c r="B95" s="66" t="s">
        <v>463</v>
      </c>
      <c r="C95" s="66" t="s">
        <v>10</v>
      </c>
      <c r="D95" s="65">
        <v>3</v>
      </c>
      <c r="E95" s="68">
        <v>0.047058823529411764</v>
      </c>
      <c r="F95" s="65">
        <v>0</v>
      </c>
      <c r="G95" s="65">
        <v>3</v>
      </c>
      <c r="H95" s="68">
        <f>0.242729411764706/10</f>
        <v>0.0242729411764706</v>
      </c>
    </row>
    <row r="96" spans="1:8" ht="15.75">
      <c r="A96" s="65">
        <v>92</v>
      </c>
      <c r="B96" s="66" t="s">
        <v>464</v>
      </c>
      <c r="C96" s="66" t="s">
        <v>7</v>
      </c>
      <c r="D96" s="65">
        <v>1</v>
      </c>
      <c r="E96" s="68">
        <v>0.007058823529411765</v>
      </c>
      <c r="F96" s="65">
        <v>0</v>
      </c>
      <c r="G96" s="65">
        <v>0</v>
      </c>
      <c r="H96" s="65">
        <v>0</v>
      </c>
    </row>
    <row r="97" spans="1:8" ht="15.75">
      <c r="A97" s="65">
        <v>93</v>
      </c>
      <c r="B97" s="66" t="s">
        <v>465</v>
      </c>
      <c r="C97" s="66" t="s">
        <v>7</v>
      </c>
      <c r="D97" s="65">
        <v>1</v>
      </c>
      <c r="E97" s="68">
        <v>0.01764705882352941</v>
      </c>
      <c r="F97" s="65">
        <v>0</v>
      </c>
      <c r="G97" s="65">
        <v>0</v>
      </c>
      <c r="H97" s="65">
        <v>0</v>
      </c>
    </row>
    <row r="98" spans="1:8" ht="15.75">
      <c r="A98" s="65">
        <v>94</v>
      </c>
      <c r="B98" s="66" t="s">
        <v>466</v>
      </c>
      <c r="C98" s="66" t="s">
        <v>8</v>
      </c>
      <c r="D98" s="65">
        <v>5</v>
      </c>
      <c r="E98" s="68">
        <v>0.0823529411764706</v>
      </c>
      <c r="F98" s="65">
        <v>0</v>
      </c>
      <c r="G98" s="65">
        <v>1</v>
      </c>
      <c r="H98" s="68">
        <v>0.011764705882352941</v>
      </c>
    </row>
    <row r="99" spans="1:8" ht="15.75">
      <c r="A99" s="65">
        <v>95</v>
      </c>
      <c r="B99" s="66" t="s">
        <v>467</v>
      </c>
      <c r="C99" s="66" t="s">
        <v>6</v>
      </c>
      <c r="D99" s="65">
        <v>59</v>
      </c>
      <c r="E99" s="68">
        <v>0.818</v>
      </c>
      <c r="F99" s="65">
        <v>12</v>
      </c>
      <c r="G99" s="65">
        <v>5</v>
      </c>
      <c r="H99" s="68">
        <v>0.07411764705882354</v>
      </c>
    </row>
    <row r="100" spans="1:8" ht="15.75">
      <c r="A100" s="65">
        <v>96</v>
      </c>
      <c r="B100" s="66" t="s">
        <v>468</v>
      </c>
      <c r="C100" s="66" t="s">
        <v>11</v>
      </c>
      <c r="D100" s="65">
        <v>8</v>
      </c>
      <c r="E100" s="68">
        <v>0.13529411764705884</v>
      </c>
      <c r="F100" s="65">
        <v>0</v>
      </c>
      <c r="G100" s="65">
        <v>3</v>
      </c>
      <c r="H100" s="68">
        <v>0.04588235294117647</v>
      </c>
    </row>
    <row r="101" spans="1:8" ht="15.75">
      <c r="A101" s="65">
        <v>97</v>
      </c>
      <c r="B101" s="66" t="s">
        <v>469</v>
      </c>
      <c r="C101" s="66" t="s">
        <v>10</v>
      </c>
      <c r="D101" s="65">
        <v>1</v>
      </c>
      <c r="E101" s="68">
        <v>0.023529411764705882</v>
      </c>
      <c r="F101" s="65">
        <v>0</v>
      </c>
      <c r="G101" s="65">
        <v>2</v>
      </c>
      <c r="H101" s="68">
        <v>0.05411764705882353</v>
      </c>
    </row>
    <row r="102" spans="1:8" ht="15.75">
      <c r="A102" s="65">
        <v>98</v>
      </c>
      <c r="B102" s="66" t="s">
        <v>470</v>
      </c>
      <c r="C102" s="66" t="s">
        <v>8</v>
      </c>
      <c r="D102" s="65">
        <v>0</v>
      </c>
      <c r="E102" s="68">
        <v>0</v>
      </c>
      <c r="F102" s="65">
        <v>0</v>
      </c>
      <c r="G102" s="65">
        <v>1</v>
      </c>
      <c r="H102" s="68">
        <v>0.011764705882352941</v>
      </c>
    </row>
    <row r="103" spans="1:8" ht="15.75">
      <c r="A103" s="65">
        <v>99</v>
      </c>
      <c r="B103" s="66" t="s">
        <v>471</v>
      </c>
      <c r="C103" s="66" t="s">
        <v>6</v>
      </c>
      <c r="D103" s="65">
        <v>4</v>
      </c>
      <c r="E103" s="68">
        <v>1.5181176470588236</v>
      </c>
      <c r="F103" s="65">
        <v>0</v>
      </c>
      <c r="G103" s="65">
        <v>1</v>
      </c>
      <c r="H103" s="68">
        <v>0.03411764705882353</v>
      </c>
    </row>
    <row r="104" spans="1:8" ht="15.75">
      <c r="A104" s="65">
        <v>100</v>
      </c>
      <c r="B104" s="66" t="s">
        <v>472</v>
      </c>
      <c r="C104" s="66" t="s">
        <v>8</v>
      </c>
      <c r="D104" s="65">
        <v>38</v>
      </c>
      <c r="E104" s="68">
        <v>0.7976470588235295</v>
      </c>
      <c r="F104" s="65">
        <v>1</v>
      </c>
      <c r="G104" s="65">
        <v>11</v>
      </c>
      <c r="H104" s="68">
        <v>0.49411764705882355</v>
      </c>
    </row>
    <row r="105" spans="1:8" ht="15.75">
      <c r="A105" s="65">
        <v>101</v>
      </c>
      <c r="B105" s="66" t="s">
        <v>473</v>
      </c>
      <c r="C105" s="66" t="s">
        <v>8</v>
      </c>
      <c r="D105" s="65">
        <v>2</v>
      </c>
      <c r="E105" s="68">
        <v>0.015294117647058823</v>
      </c>
      <c r="F105" s="65">
        <v>0</v>
      </c>
      <c r="G105" s="65">
        <v>1</v>
      </c>
      <c r="H105" s="68">
        <v>0.009411764705882354</v>
      </c>
    </row>
    <row r="106" spans="1:8" ht="15.75">
      <c r="A106" s="65">
        <v>102</v>
      </c>
      <c r="B106" s="66" t="s">
        <v>336</v>
      </c>
      <c r="C106" s="66" t="s">
        <v>7</v>
      </c>
      <c r="D106" s="65">
        <v>0</v>
      </c>
      <c r="E106" s="68">
        <v>0</v>
      </c>
      <c r="F106" s="65">
        <v>0</v>
      </c>
      <c r="G106" s="65">
        <v>1</v>
      </c>
      <c r="H106" s="68">
        <v>0.0058823529411764705</v>
      </c>
    </row>
    <row r="107" spans="1:8" ht="15.75">
      <c r="A107" s="65">
        <v>103</v>
      </c>
      <c r="B107" s="66" t="s">
        <v>337</v>
      </c>
      <c r="C107" s="66" t="s">
        <v>6</v>
      </c>
      <c r="D107" s="65">
        <v>0</v>
      </c>
      <c r="E107" s="68">
        <v>0</v>
      </c>
      <c r="F107" s="65">
        <v>0</v>
      </c>
      <c r="G107" s="65">
        <v>1</v>
      </c>
      <c r="H107" s="68">
        <v>0.004705882352941177</v>
      </c>
    </row>
    <row r="108" spans="1:8" ht="15.75">
      <c r="A108" s="65">
        <v>104</v>
      </c>
      <c r="B108" s="66" t="s">
        <v>474</v>
      </c>
      <c r="C108" s="66" t="s">
        <v>6</v>
      </c>
      <c r="D108" s="65">
        <v>7</v>
      </c>
      <c r="E108" s="68">
        <v>0.12352941176470589</v>
      </c>
      <c r="F108" s="65">
        <v>0</v>
      </c>
      <c r="G108" s="65">
        <v>4</v>
      </c>
      <c r="H108" s="68">
        <v>0.14529411764705882</v>
      </c>
    </row>
    <row r="109" spans="1:8" ht="15.75">
      <c r="A109" s="65">
        <v>105</v>
      </c>
      <c r="B109" s="66" t="s">
        <v>474</v>
      </c>
      <c r="C109" s="66" t="s">
        <v>8</v>
      </c>
      <c r="D109" s="65">
        <v>7</v>
      </c>
      <c r="E109" s="68">
        <v>0.12352941176470589</v>
      </c>
      <c r="F109" s="65">
        <v>0</v>
      </c>
      <c r="G109" s="65">
        <v>1</v>
      </c>
      <c r="H109" s="68">
        <v>0.0035294117647058825</v>
      </c>
    </row>
    <row r="110" spans="1:8" ht="15.75">
      <c r="A110" s="65">
        <v>106</v>
      </c>
      <c r="B110" s="66" t="s">
        <v>475</v>
      </c>
      <c r="C110" s="66" t="s">
        <v>7</v>
      </c>
      <c r="D110" s="65">
        <v>4</v>
      </c>
      <c r="E110" s="68">
        <v>7.058823529411764E-05</v>
      </c>
      <c r="F110" s="65">
        <v>1</v>
      </c>
      <c r="G110" s="65">
        <v>1</v>
      </c>
      <c r="H110" s="68">
        <v>0.01764705882352941</v>
      </c>
    </row>
    <row r="111" spans="1:8" ht="15.75">
      <c r="A111" s="65">
        <v>107</v>
      </c>
      <c r="B111" s="66" t="s">
        <v>476</v>
      </c>
      <c r="C111" s="66" t="s">
        <v>9</v>
      </c>
      <c r="D111" s="65">
        <v>20</v>
      </c>
      <c r="E111" s="68">
        <v>0.03559058823529411</v>
      </c>
      <c r="F111" s="65">
        <v>5</v>
      </c>
      <c r="G111" s="65">
        <v>4</v>
      </c>
      <c r="H111" s="68">
        <v>0.0411764705882353</v>
      </c>
    </row>
    <row r="112" spans="1:8" ht="15.75">
      <c r="A112" s="65">
        <v>108</v>
      </c>
      <c r="B112" s="66" t="s">
        <v>477</v>
      </c>
      <c r="C112" s="66" t="s">
        <v>7</v>
      </c>
      <c r="D112" s="65">
        <v>3</v>
      </c>
      <c r="E112" s="68">
        <v>0.052941176470588235</v>
      </c>
      <c r="F112" s="65">
        <v>1</v>
      </c>
      <c r="G112" s="65">
        <v>0</v>
      </c>
      <c r="H112" s="65">
        <v>0</v>
      </c>
    </row>
    <row r="113" spans="1:8" ht="15.75">
      <c r="A113" s="65">
        <v>109</v>
      </c>
      <c r="B113" s="66" t="s">
        <v>478</v>
      </c>
      <c r="C113" s="66" t="s">
        <v>10</v>
      </c>
      <c r="D113" s="65">
        <v>0</v>
      </c>
      <c r="E113" s="68">
        <v>0</v>
      </c>
      <c r="F113" s="65">
        <v>0</v>
      </c>
      <c r="G113" s="65">
        <v>3</v>
      </c>
      <c r="H113" s="68">
        <v>0.03882352941176471</v>
      </c>
    </row>
    <row r="114" spans="1:8" ht="15.75">
      <c r="A114" s="65">
        <v>110</v>
      </c>
      <c r="B114" s="66" t="s">
        <v>479</v>
      </c>
      <c r="C114" s="66" t="s">
        <v>7</v>
      </c>
      <c r="D114" s="65">
        <v>2</v>
      </c>
      <c r="E114" s="68">
        <v>0.02823529411764706</v>
      </c>
      <c r="F114" s="65">
        <v>0</v>
      </c>
      <c r="G114" s="65">
        <v>11</v>
      </c>
      <c r="H114" s="68">
        <f>0.151764705882353-0.1</f>
        <v>0.05176470588235299</v>
      </c>
    </row>
    <row r="115" spans="1:8" ht="15.75">
      <c r="A115" s="65">
        <v>111</v>
      </c>
      <c r="B115" s="66" t="s">
        <v>480</v>
      </c>
      <c r="C115" s="66" t="s">
        <v>7</v>
      </c>
      <c r="D115" s="65">
        <v>3</v>
      </c>
      <c r="E115" s="68">
        <v>0.03529411764705882</v>
      </c>
      <c r="F115" s="65">
        <v>0</v>
      </c>
      <c r="G115" s="65">
        <v>0</v>
      </c>
      <c r="H115" s="65">
        <v>0</v>
      </c>
    </row>
    <row r="116" spans="1:8" ht="15.75">
      <c r="A116" s="65">
        <v>112</v>
      </c>
      <c r="B116" s="66" t="s">
        <v>481</v>
      </c>
      <c r="C116" s="66" t="s">
        <v>10</v>
      </c>
      <c r="D116" s="65">
        <v>1</v>
      </c>
      <c r="E116" s="68">
        <v>0.01764705882352941</v>
      </c>
      <c r="F116" s="65">
        <v>0</v>
      </c>
      <c r="G116" s="65">
        <v>0</v>
      </c>
      <c r="H116" s="65">
        <v>0</v>
      </c>
    </row>
    <row r="117" spans="1:8" ht="15.75">
      <c r="A117" s="65">
        <v>113</v>
      </c>
      <c r="B117" s="66" t="s">
        <v>482</v>
      </c>
      <c r="C117" s="66" t="s">
        <v>6</v>
      </c>
      <c r="D117" s="65">
        <v>2</v>
      </c>
      <c r="E117" s="68">
        <v>0.011176470588235295</v>
      </c>
      <c r="F117" s="65">
        <v>0</v>
      </c>
      <c r="G117" s="65">
        <v>0</v>
      </c>
      <c r="H117" s="65">
        <v>0</v>
      </c>
    </row>
    <row r="118" spans="1:8" ht="15.75">
      <c r="A118" s="65">
        <v>114</v>
      </c>
      <c r="B118" s="66" t="s">
        <v>483</v>
      </c>
      <c r="C118" s="66" t="s">
        <v>5</v>
      </c>
      <c r="D118" s="65">
        <v>5</v>
      </c>
      <c r="E118" s="68">
        <v>0.14705882352941177</v>
      </c>
      <c r="F118" s="65">
        <v>2</v>
      </c>
      <c r="G118" s="65">
        <v>0</v>
      </c>
      <c r="H118" s="65">
        <v>0</v>
      </c>
    </row>
    <row r="119" spans="1:8" ht="15.75">
      <c r="A119" s="65">
        <v>115</v>
      </c>
      <c r="B119" s="66" t="s">
        <v>484</v>
      </c>
      <c r="C119" s="66" t="s">
        <v>10</v>
      </c>
      <c r="D119" s="65">
        <v>3</v>
      </c>
      <c r="E119" s="68">
        <v>0.6235294117647059</v>
      </c>
      <c r="F119" s="65">
        <v>0</v>
      </c>
      <c r="G119" s="65">
        <v>0</v>
      </c>
      <c r="H119" s="65">
        <v>0</v>
      </c>
    </row>
    <row r="120" spans="1:8" ht="15.75">
      <c r="A120" s="65">
        <v>116</v>
      </c>
      <c r="B120" s="66" t="s">
        <v>485</v>
      </c>
      <c r="C120" s="66" t="s">
        <v>7</v>
      </c>
      <c r="D120" s="65">
        <v>1</v>
      </c>
      <c r="E120" s="68">
        <v>0.01764705882352941</v>
      </c>
      <c r="F120" s="65">
        <v>0</v>
      </c>
      <c r="G120" s="65">
        <v>0</v>
      </c>
      <c r="H120" s="65">
        <v>0</v>
      </c>
    </row>
    <row r="121" spans="1:8" ht="15.75">
      <c r="A121" s="65">
        <v>117</v>
      </c>
      <c r="B121" s="66" t="s">
        <v>486</v>
      </c>
      <c r="C121" s="66" t="s">
        <v>6</v>
      </c>
      <c r="D121" s="65">
        <v>4</v>
      </c>
      <c r="E121" s="68">
        <v>0.06470588235294118</v>
      </c>
      <c r="F121" s="65">
        <v>0</v>
      </c>
      <c r="G121" s="65">
        <v>4</v>
      </c>
      <c r="H121" s="68">
        <v>0.05411764705882353</v>
      </c>
    </row>
    <row r="122" spans="1:8" ht="15.75">
      <c r="A122" s="65">
        <v>118</v>
      </c>
      <c r="B122" s="66" t="s">
        <v>487</v>
      </c>
      <c r="C122" s="66" t="s">
        <v>8</v>
      </c>
      <c r="D122" s="65">
        <v>4</v>
      </c>
      <c r="E122" s="68">
        <v>0.05764705882352941</v>
      </c>
      <c r="F122" s="65">
        <v>0</v>
      </c>
      <c r="G122" s="65">
        <v>1</v>
      </c>
      <c r="H122" s="68">
        <v>0.01764705882352941</v>
      </c>
    </row>
    <row r="123" spans="1:8" ht="15.75">
      <c r="A123" s="65">
        <v>119</v>
      </c>
      <c r="B123" s="66" t="s">
        <v>488</v>
      </c>
      <c r="C123" s="66" t="s">
        <v>7</v>
      </c>
      <c r="D123" s="65">
        <v>4</v>
      </c>
      <c r="E123" s="68">
        <v>0.07058823529411765</v>
      </c>
      <c r="F123" s="65">
        <v>0</v>
      </c>
      <c r="G123" s="65">
        <v>0</v>
      </c>
      <c r="H123" s="65">
        <v>0</v>
      </c>
    </row>
    <row r="124" spans="1:8" ht="15.75">
      <c r="A124" s="65">
        <v>120</v>
      </c>
      <c r="B124" s="66" t="s">
        <v>489</v>
      </c>
      <c r="C124" s="66" t="s">
        <v>8</v>
      </c>
      <c r="D124" s="65">
        <v>3</v>
      </c>
      <c r="E124" s="68">
        <v>0.07941176470588236</v>
      </c>
      <c r="F124" s="65">
        <v>0</v>
      </c>
      <c r="G124" s="65">
        <v>0</v>
      </c>
      <c r="H124" s="65">
        <v>0</v>
      </c>
    </row>
    <row r="125" spans="1:8" ht="15.75">
      <c r="A125" s="65">
        <v>121</v>
      </c>
      <c r="B125" s="66" t="s">
        <v>490</v>
      </c>
      <c r="C125" s="66" t="s">
        <v>7</v>
      </c>
      <c r="D125" s="65">
        <v>5</v>
      </c>
      <c r="E125" s="68">
        <v>0.07647058823529412</v>
      </c>
      <c r="F125" s="65">
        <v>0</v>
      </c>
      <c r="G125" s="65">
        <v>0</v>
      </c>
      <c r="H125" s="65">
        <v>0</v>
      </c>
    </row>
    <row r="126" spans="1:8" ht="15.75">
      <c r="A126" s="65">
        <v>122</v>
      </c>
      <c r="B126" s="66" t="s">
        <v>491</v>
      </c>
      <c r="C126" s="66" t="s">
        <v>7</v>
      </c>
      <c r="D126" s="65">
        <v>1</v>
      </c>
      <c r="E126" s="68">
        <v>0.01764705882352941</v>
      </c>
      <c r="F126" s="65">
        <v>0</v>
      </c>
      <c r="G126" s="65">
        <v>1</v>
      </c>
      <c r="H126" s="68">
        <v>0.00823529411764706</v>
      </c>
    </row>
    <row r="127" spans="1:8" ht="15.75">
      <c r="A127" s="65">
        <v>123</v>
      </c>
      <c r="B127" s="66" t="s">
        <v>492</v>
      </c>
      <c r="C127" s="66" t="s">
        <v>6</v>
      </c>
      <c r="D127" s="65">
        <v>0</v>
      </c>
      <c r="E127" s="68">
        <v>0</v>
      </c>
      <c r="F127" s="65">
        <v>0</v>
      </c>
      <c r="G127" s="65">
        <v>1</v>
      </c>
      <c r="H127" s="68">
        <v>0.0035294117647058825</v>
      </c>
    </row>
    <row r="128" spans="1:8" ht="15.75">
      <c r="A128" s="65">
        <v>124</v>
      </c>
      <c r="B128" s="66" t="s">
        <v>339</v>
      </c>
      <c r="C128" s="66" t="s">
        <v>10</v>
      </c>
      <c r="D128" s="65">
        <v>0</v>
      </c>
      <c r="E128" s="68">
        <v>0</v>
      </c>
      <c r="F128" s="65">
        <v>0</v>
      </c>
      <c r="G128" s="65">
        <v>1</v>
      </c>
      <c r="H128" s="68">
        <v>0.08823529411764706</v>
      </c>
    </row>
    <row r="129" spans="1:8" ht="15.75">
      <c r="A129" s="65">
        <v>125</v>
      </c>
      <c r="B129" s="66" t="s">
        <v>493</v>
      </c>
      <c r="C129" s="66" t="s">
        <v>10</v>
      </c>
      <c r="D129" s="65">
        <v>6</v>
      </c>
      <c r="E129" s="68">
        <v>0.08823529411764706</v>
      </c>
      <c r="F129" s="65">
        <v>1</v>
      </c>
      <c r="G129" s="65">
        <v>0</v>
      </c>
      <c r="H129" s="65">
        <v>0</v>
      </c>
    </row>
    <row r="130" spans="1:8" ht="15.75">
      <c r="A130" s="65">
        <v>126</v>
      </c>
      <c r="B130" s="66" t="s">
        <v>494</v>
      </c>
      <c r="C130" s="66" t="s">
        <v>7</v>
      </c>
      <c r="D130" s="65">
        <v>3</v>
      </c>
      <c r="E130" s="68">
        <v>0.024705882352941178</v>
      </c>
      <c r="F130" s="65">
        <v>0</v>
      </c>
      <c r="G130" s="65">
        <v>1</v>
      </c>
      <c r="H130" s="68">
        <v>0.011764705882352941</v>
      </c>
    </row>
    <row r="131" spans="1:8" ht="15.75">
      <c r="A131" s="65">
        <v>127</v>
      </c>
      <c r="B131" s="66" t="s">
        <v>495</v>
      </c>
      <c r="C131" s="66" t="s">
        <v>6</v>
      </c>
      <c r="D131" s="65">
        <v>3</v>
      </c>
      <c r="E131" s="68">
        <v>0.02588235294117647</v>
      </c>
      <c r="F131" s="65">
        <v>0</v>
      </c>
      <c r="G131" s="65">
        <v>0</v>
      </c>
      <c r="H131" s="65">
        <v>0</v>
      </c>
    </row>
    <row r="132" spans="1:8" ht="15.75">
      <c r="A132" s="65">
        <v>128</v>
      </c>
      <c r="B132" s="66" t="s">
        <v>496</v>
      </c>
      <c r="C132" s="66" t="s">
        <v>6</v>
      </c>
      <c r="D132" s="65">
        <v>1</v>
      </c>
      <c r="E132" s="68">
        <v>0.0058823529411764705</v>
      </c>
      <c r="F132" s="65">
        <v>0</v>
      </c>
      <c r="G132" s="65">
        <v>0</v>
      </c>
      <c r="H132" s="65">
        <v>0</v>
      </c>
    </row>
    <row r="133" spans="1:8" ht="15.75">
      <c r="A133" s="65">
        <v>129</v>
      </c>
      <c r="B133" s="66" t="s">
        <v>497</v>
      </c>
      <c r="C133" s="66" t="s">
        <v>5</v>
      </c>
      <c r="D133" s="65">
        <v>4</v>
      </c>
      <c r="E133" s="68">
        <v>0.15882352941176472</v>
      </c>
      <c r="F133" s="65">
        <v>0</v>
      </c>
      <c r="G133" s="65">
        <v>1</v>
      </c>
      <c r="H133" s="68">
        <v>0.03570588235294118</v>
      </c>
    </row>
    <row r="134" spans="1:8" ht="15.75">
      <c r="A134" s="65">
        <v>130</v>
      </c>
      <c r="B134" s="66" t="s">
        <v>498</v>
      </c>
      <c r="C134" s="66" t="s">
        <v>7</v>
      </c>
      <c r="D134" s="65">
        <v>3</v>
      </c>
      <c r="E134" s="68">
        <v>0.011800000000000001</v>
      </c>
      <c r="F134" s="65">
        <v>0</v>
      </c>
      <c r="G134" s="65">
        <v>0</v>
      </c>
      <c r="H134" s="65">
        <v>0</v>
      </c>
    </row>
    <row r="135" spans="1:8" ht="15.75">
      <c r="A135" s="65">
        <v>131</v>
      </c>
      <c r="B135" s="66" t="s">
        <v>499</v>
      </c>
      <c r="C135" s="66" t="s">
        <v>6</v>
      </c>
      <c r="D135" s="65">
        <v>4</v>
      </c>
      <c r="E135" s="68">
        <v>0.05069411764705883</v>
      </c>
      <c r="F135" s="65">
        <v>0</v>
      </c>
      <c r="G135" s="65">
        <v>1</v>
      </c>
      <c r="H135" s="68">
        <v>0.10588235294117647</v>
      </c>
    </row>
    <row r="136" spans="1:8" ht="15.75">
      <c r="A136" s="65">
        <v>132</v>
      </c>
      <c r="B136" s="66" t="s">
        <v>500</v>
      </c>
      <c r="C136" s="66" t="s">
        <v>501</v>
      </c>
      <c r="D136" s="65">
        <v>0</v>
      </c>
      <c r="E136" s="68">
        <v>0</v>
      </c>
      <c r="F136" s="65">
        <v>0</v>
      </c>
      <c r="G136" s="65">
        <v>1</v>
      </c>
      <c r="H136" s="68">
        <v>0.05882352941176471</v>
      </c>
    </row>
    <row r="137" spans="1:8" ht="15.75">
      <c r="A137" s="65">
        <v>133</v>
      </c>
      <c r="B137" s="66" t="s">
        <v>133</v>
      </c>
      <c r="C137" s="66" t="s">
        <v>10</v>
      </c>
      <c r="D137" s="65">
        <v>2</v>
      </c>
      <c r="E137" s="68">
        <v>0.02588235294117647</v>
      </c>
      <c r="F137" s="65">
        <v>0</v>
      </c>
      <c r="G137" s="65">
        <v>3</v>
      </c>
      <c r="H137" s="68">
        <v>0.036470588235294116</v>
      </c>
    </row>
    <row r="138" spans="1:8" ht="15.75">
      <c r="A138" s="65">
        <v>134</v>
      </c>
      <c r="B138" s="66" t="s">
        <v>502</v>
      </c>
      <c r="C138" s="66" t="s">
        <v>6</v>
      </c>
      <c r="D138" s="65">
        <v>1</v>
      </c>
      <c r="E138" s="68">
        <v>0.0058823529411764705</v>
      </c>
      <c r="F138" s="65">
        <v>0</v>
      </c>
      <c r="G138" s="65">
        <v>0</v>
      </c>
      <c r="H138" s="65">
        <v>0</v>
      </c>
    </row>
    <row r="139" spans="1:8" ht="15.75">
      <c r="A139" s="65">
        <v>135</v>
      </c>
      <c r="B139" s="66" t="s">
        <v>503</v>
      </c>
      <c r="C139" s="66" t="s">
        <v>7</v>
      </c>
      <c r="D139" s="65">
        <v>1</v>
      </c>
      <c r="E139" s="68">
        <v>0.01647058823529412</v>
      </c>
      <c r="F139" s="65">
        <v>0</v>
      </c>
      <c r="G139" s="65">
        <v>1</v>
      </c>
      <c r="H139" s="68">
        <v>0.010588235294117647</v>
      </c>
    </row>
    <row r="140" spans="1:8" ht="15.75">
      <c r="A140" s="65">
        <v>136</v>
      </c>
      <c r="B140" s="66" t="s">
        <v>504</v>
      </c>
      <c r="C140" s="66" t="s">
        <v>505</v>
      </c>
      <c r="D140" s="65">
        <v>9</v>
      </c>
      <c r="E140" s="68">
        <v>0.21058823529411763</v>
      </c>
      <c r="F140" s="65">
        <v>1</v>
      </c>
      <c r="G140" s="65">
        <v>0</v>
      </c>
      <c r="H140" s="65">
        <v>0</v>
      </c>
    </row>
    <row r="141" spans="1:8" ht="15.75">
      <c r="A141" s="65">
        <v>137</v>
      </c>
      <c r="B141" s="66" t="s">
        <v>506</v>
      </c>
      <c r="C141" s="66" t="s">
        <v>6</v>
      </c>
      <c r="D141" s="65">
        <v>8</v>
      </c>
      <c r="E141" s="68">
        <v>0.1106541176470588</v>
      </c>
      <c r="F141" s="65">
        <v>1</v>
      </c>
      <c r="G141" s="65">
        <v>1</v>
      </c>
      <c r="H141" s="68">
        <v>0.011764705882352941</v>
      </c>
    </row>
    <row r="142" spans="1:8" ht="15.75">
      <c r="A142" s="65">
        <v>138</v>
      </c>
      <c r="B142" s="66" t="s">
        <v>507</v>
      </c>
      <c r="C142" s="66" t="s">
        <v>7</v>
      </c>
      <c r="D142" s="65">
        <v>2</v>
      </c>
      <c r="E142" s="68">
        <v>0.029411764705882356</v>
      </c>
      <c r="F142" s="65">
        <v>0</v>
      </c>
      <c r="G142" s="65">
        <v>0</v>
      </c>
      <c r="H142" s="65">
        <v>0</v>
      </c>
    </row>
    <row r="143" spans="1:8" ht="15.75">
      <c r="A143" s="65">
        <v>139</v>
      </c>
      <c r="B143" s="66" t="s">
        <v>508</v>
      </c>
      <c r="C143" s="66" t="s">
        <v>10</v>
      </c>
      <c r="D143" s="65">
        <v>1</v>
      </c>
      <c r="E143" s="68">
        <v>0.011764705882352941</v>
      </c>
      <c r="F143" s="65">
        <v>0</v>
      </c>
      <c r="G143" s="65">
        <v>5</v>
      </c>
      <c r="H143" s="68">
        <v>0.07647058823529412</v>
      </c>
    </row>
    <row r="144" spans="1:8" ht="15.75">
      <c r="A144" s="65">
        <v>140</v>
      </c>
      <c r="B144" s="66" t="s">
        <v>509</v>
      </c>
      <c r="C144" s="66" t="s">
        <v>6</v>
      </c>
      <c r="D144" s="65">
        <v>3</v>
      </c>
      <c r="E144" s="68">
        <v>1.1941176470588235</v>
      </c>
      <c r="F144" s="65">
        <v>0</v>
      </c>
      <c r="G144" s="65">
        <v>0</v>
      </c>
      <c r="H144" s="65">
        <v>0</v>
      </c>
    </row>
    <row r="145" spans="1:8" ht="15.75">
      <c r="A145" s="65">
        <v>141</v>
      </c>
      <c r="B145" s="66" t="s">
        <v>510</v>
      </c>
      <c r="C145" s="66" t="s">
        <v>7</v>
      </c>
      <c r="D145" s="65">
        <v>0</v>
      </c>
      <c r="E145" s="68">
        <v>0</v>
      </c>
      <c r="F145" s="65">
        <v>0</v>
      </c>
      <c r="G145" s="65">
        <v>2</v>
      </c>
      <c r="H145" s="68">
        <v>0.018823529411764708</v>
      </c>
    </row>
    <row r="146" spans="1:8" ht="15.75">
      <c r="A146" s="65">
        <v>142</v>
      </c>
      <c r="B146" s="66" t="s">
        <v>511</v>
      </c>
      <c r="C146" s="66" t="s">
        <v>6</v>
      </c>
      <c r="D146" s="65">
        <v>41</v>
      </c>
      <c r="E146" s="68">
        <f>1.32+0.579</f>
        <v>1.899</v>
      </c>
      <c r="F146" s="65">
        <v>2</v>
      </c>
      <c r="G146" s="65">
        <v>6</v>
      </c>
      <c r="H146" s="68">
        <v>0.19647058823529415</v>
      </c>
    </row>
    <row r="147" spans="1:8" ht="15.75">
      <c r="A147" s="65">
        <v>143</v>
      </c>
      <c r="B147" s="66" t="s">
        <v>512</v>
      </c>
      <c r="C147" s="66" t="s">
        <v>7</v>
      </c>
      <c r="D147" s="65">
        <v>1</v>
      </c>
      <c r="E147" s="68">
        <v>0.011764705882352941</v>
      </c>
      <c r="F147" s="65">
        <v>0</v>
      </c>
      <c r="G147" s="65">
        <v>2</v>
      </c>
      <c r="H147" s="68">
        <v>0.031764705882352945</v>
      </c>
    </row>
    <row r="148" spans="1:8" ht="15.75">
      <c r="A148" s="65">
        <v>144</v>
      </c>
      <c r="B148" s="66" t="s">
        <v>513</v>
      </c>
      <c r="C148" s="66" t="s">
        <v>7</v>
      </c>
      <c r="D148" s="65">
        <v>3</v>
      </c>
      <c r="E148" s="68">
        <v>0.0411764705882353</v>
      </c>
      <c r="F148" s="65">
        <v>0</v>
      </c>
      <c r="G148" s="65">
        <v>2</v>
      </c>
      <c r="H148" s="68">
        <v>0.029411764705882356</v>
      </c>
    </row>
    <row r="149" spans="1:8" ht="15.75">
      <c r="A149" s="65">
        <v>145</v>
      </c>
      <c r="B149" s="66" t="s">
        <v>514</v>
      </c>
      <c r="C149" s="66" t="s">
        <v>8</v>
      </c>
      <c r="D149" s="65">
        <v>1</v>
      </c>
      <c r="E149" s="68">
        <v>0.00823529411764706</v>
      </c>
      <c r="F149" s="65">
        <v>0</v>
      </c>
      <c r="G149" s="65">
        <v>0</v>
      </c>
      <c r="H149" s="65">
        <v>0</v>
      </c>
    </row>
    <row r="150" spans="1:8" ht="15.75">
      <c r="A150" s="65">
        <v>146</v>
      </c>
      <c r="B150" s="66" t="s">
        <v>515</v>
      </c>
      <c r="C150" s="66" t="s">
        <v>5</v>
      </c>
      <c r="D150" s="65">
        <v>3</v>
      </c>
      <c r="E150" s="68">
        <v>0.0411764705882353</v>
      </c>
      <c r="F150" s="65">
        <v>0</v>
      </c>
      <c r="G150" s="65">
        <v>0</v>
      </c>
      <c r="H150" s="65">
        <v>0</v>
      </c>
    </row>
    <row r="151" spans="1:8" ht="15.75">
      <c r="A151" s="65">
        <v>147</v>
      </c>
      <c r="B151" s="66" t="s">
        <v>516</v>
      </c>
      <c r="C151" s="66" t="s">
        <v>6</v>
      </c>
      <c r="D151" s="65">
        <v>1</v>
      </c>
      <c r="E151" s="68">
        <v>0.011764705882352941</v>
      </c>
      <c r="F151" s="65">
        <v>0</v>
      </c>
      <c r="G151" s="65">
        <v>1</v>
      </c>
      <c r="H151" s="68">
        <v>0.0058823529411764705</v>
      </c>
    </row>
    <row r="152" spans="1:8" ht="15.75">
      <c r="A152" s="65">
        <v>148</v>
      </c>
      <c r="B152" s="66" t="s">
        <v>517</v>
      </c>
      <c r="C152" s="66" t="s">
        <v>7</v>
      </c>
      <c r="D152" s="65">
        <v>1</v>
      </c>
      <c r="E152" s="68">
        <v>0.01764705882352941</v>
      </c>
      <c r="F152" s="65">
        <v>0</v>
      </c>
      <c r="G152" s="65">
        <v>1</v>
      </c>
      <c r="H152" s="68">
        <v>0.011764705882352941</v>
      </c>
    </row>
    <row r="153" spans="1:8" ht="15.75">
      <c r="A153" s="65">
        <v>149</v>
      </c>
      <c r="B153" s="66" t="s">
        <v>518</v>
      </c>
      <c r="C153" s="66" t="s">
        <v>10</v>
      </c>
      <c r="D153" s="65">
        <v>1</v>
      </c>
      <c r="E153" s="68">
        <v>0.023529411764705882</v>
      </c>
      <c r="F153" s="65">
        <v>0</v>
      </c>
      <c r="G153" s="65">
        <v>2</v>
      </c>
      <c r="H153" s="68">
        <v>0.06588235294117648</v>
      </c>
    </row>
    <row r="154" spans="1:8" ht="15.75">
      <c r="A154" s="65">
        <v>150</v>
      </c>
      <c r="B154" s="66" t="s">
        <v>519</v>
      </c>
      <c r="C154" s="66" t="s">
        <v>19</v>
      </c>
      <c r="D154" s="65">
        <v>1</v>
      </c>
      <c r="E154" s="68">
        <v>0.01764705882352941</v>
      </c>
      <c r="F154" s="65">
        <v>0</v>
      </c>
      <c r="G154" s="65">
        <v>0</v>
      </c>
      <c r="H154" s="65">
        <v>0</v>
      </c>
    </row>
    <row r="155" spans="1:8" ht="15.75">
      <c r="A155" s="65">
        <v>151</v>
      </c>
      <c r="B155" s="66" t="s">
        <v>520</v>
      </c>
      <c r="C155" s="66" t="s">
        <v>7</v>
      </c>
      <c r="D155" s="65">
        <v>2</v>
      </c>
      <c r="E155" s="68">
        <v>0.03529411764705882</v>
      </c>
      <c r="F155" s="65">
        <v>0</v>
      </c>
      <c r="G155" s="65">
        <v>0</v>
      </c>
      <c r="H155" s="65">
        <v>0</v>
      </c>
    </row>
    <row r="156" spans="1:8" ht="15.75">
      <c r="A156" s="65">
        <v>152</v>
      </c>
      <c r="B156" s="66" t="s">
        <v>521</v>
      </c>
      <c r="C156" s="66" t="s">
        <v>8</v>
      </c>
      <c r="D156" s="65">
        <v>5</v>
      </c>
      <c r="E156" s="68">
        <v>0.14823529411764708</v>
      </c>
      <c r="F156" s="65">
        <v>0</v>
      </c>
      <c r="G156" s="65">
        <v>0</v>
      </c>
      <c r="H156" s="65">
        <v>0</v>
      </c>
    </row>
    <row r="157" spans="1:8" ht="15.75">
      <c r="A157" s="65">
        <v>153</v>
      </c>
      <c r="B157" s="66" t="s">
        <v>522</v>
      </c>
      <c r="C157" s="66" t="s">
        <v>7</v>
      </c>
      <c r="D157" s="65">
        <v>1</v>
      </c>
      <c r="E157" s="68">
        <v>0.01764705882352941</v>
      </c>
      <c r="F157" s="65">
        <v>0</v>
      </c>
      <c r="G157" s="65">
        <v>0</v>
      </c>
      <c r="H157" s="65">
        <v>0</v>
      </c>
    </row>
    <row r="158" spans="1:8" ht="15.75">
      <c r="A158" s="65">
        <v>154</v>
      </c>
      <c r="B158" s="66" t="s">
        <v>523</v>
      </c>
      <c r="C158" s="66" t="s">
        <v>7</v>
      </c>
      <c r="D158" s="65">
        <v>1</v>
      </c>
      <c r="E158" s="68">
        <v>0.01647058823529412</v>
      </c>
      <c r="F158" s="65">
        <v>0</v>
      </c>
      <c r="G158" s="65">
        <v>0</v>
      </c>
      <c r="H158" s="65">
        <v>0</v>
      </c>
    </row>
    <row r="159" spans="1:8" ht="15.75">
      <c r="A159" s="65">
        <v>155</v>
      </c>
      <c r="B159" s="66" t="s">
        <v>524</v>
      </c>
      <c r="C159" s="66" t="s">
        <v>524</v>
      </c>
      <c r="D159" s="65">
        <v>3</v>
      </c>
      <c r="E159" s="68">
        <v>0.0411764705882353</v>
      </c>
      <c r="F159" s="65">
        <v>0</v>
      </c>
      <c r="G159" s="65">
        <v>0</v>
      </c>
      <c r="H159" s="65">
        <v>0</v>
      </c>
    </row>
    <row r="160" spans="1:8" ht="15.75">
      <c r="A160" s="65">
        <v>156</v>
      </c>
      <c r="B160" s="66" t="s">
        <v>525</v>
      </c>
      <c r="C160" s="66" t="s">
        <v>6</v>
      </c>
      <c r="D160" s="65">
        <v>16</v>
      </c>
      <c r="E160" s="68">
        <v>0.23529411764705885</v>
      </c>
      <c r="F160" s="65">
        <v>0</v>
      </c>
      <c r="G160" s="65">
        <v>5</v>
      </c>
      <c r="H160" s="68">
        <v>0.06823529411764706</v>
      </c>
    </row>
    <row r="161" spans="1:8" ht="15.75">
      <c r="A161" s="65">
        <v>157</v>
      </c>
      <c r="B161" s="66" t="s">
        <v>526</v>
      </c>
      <c r="C161" s="66" t="s">
        <v>5</v>
      </c>
      <c r="D161" s="65">
        <v>3</v>
      </c>
      <c r="E161" s="68">
        <v>0.1</v>
      </c>
      <c r="F161" s="65">
        <v>0</v>
      </c>
      <c r="G161" s="65">
        <v>0</v>
      </c>
      <c r="H161" s="65">
        <v>0</v>
      </c>
    </row>
    <row r="162" spans="1:8" ht="15.75">
      <c r="A162" s="65">
        <v>158</v>
      </c>
      <c r="B162" s="66" t="s">
        <v>527</v>
      </c>
      <c r="C162" s="66" t="s">
        <v>7</v>
      </c>
      <c r="D162" s="65">
        <v>2</v>
      </c>
      <c r="E162" s="68">
        <v>0.029411764705882356</v>
      </c>
      <c r="F162" s="65">
        <v>0</v>
      </c>
      <c r="G162" s="65">
        <v>2</v>
      </c>
      <c r="H162" s="68">
        <v>0.03529411764705882</v>
      </c>
    </row>
    <row r="163" spans="1:8" ht="15.75">
      <c r="A163" s="65">
        <v>159</v>
      </c>
      <c r="B163" s="66" t="s">
        <v>528</v>
      </c>
      <c r="C163" s="66" t="s">
        <v>6</v>
      </c>
      <c r="D163" s="65">
        <v>5</v>
      </c>
      <c r="E163" s="68">
        <v>0.009482352941176475</v>
      </c>
      <c r="F163" s="65">
        <v>0</v>
      </c>
      <c r="G163" s="65">
        <v>3</v>
      </c>
      <c r="H163" s="68">
        <v>0.03294117647058824</v>
      </c>
    </row>
    <row r="164" spans="1:8" ht="15.75">
      <c r="A164" s="65">
        <v>160</v>
      </c>
      <c r="B164" s="66" t="s">
        <v>529</v>
      </c>
      <c r="C164" s="66" t="s">
        <v>8</v>
      </c>
      <c r="D164" s="65">
        <v>5</v>
      </c>
      <c r="E164" s="68">
        <v>0.5094117647058823</v>
      </c>
      <c r="F164" s="65">
        <v>0</v>
      </c>
      <c r="G164" s="65">
        <v>7</v>
      </c>
      <c r="H164" s="68">
        <v>0.13411764705882354</v>
      </c>
    </row>
    <row r="165" spans="1:8" ht="15.75">
      <c r="A165" s="65">
        <v>161</v>
      </c>
      <c r="B165" s="66" t="s">
        <v>340</v>
      </c>
      <c r="C165" s="66" t="s">
        <v>7</v>
      </c>
      <c r="D165" s="65">
        <v>1</v>
      </c>
      <c r="E165" s="68">
        <v>0.011764705882352941</v>
      </c>
      <c r="F165" s="65">
        <v>0</v>
      </c>
      <c r="G165" s="65">
        <v>0</v>
      </c>
      <c r="H165" s="65">
        <v>0</v>
      </c>
    </row>
    <row r="166" spans="1:8" ht="15.75">
      <c r="A166" s="65">
        <v>162</v>
      </c>
      <c r="B166" s="66" t="s">
        <v>530</v>
      </c>
      <c r="C166" s="66" t="s">
        <v>6</v>
      </c>
      <c r="D166" s="65">
        <v>2</v>
      </c>
      <c r="E166" s="68">
        <v>0.03529411764705882</v>
      </c>
      <c r="F166" s="65">
        <v>0</v>
      </c>
      <c r="G166" s="65">
        <v>1</v>
      </c>
      <c r="H166" s="68">
        <v>0.0005882352941176471</v>
      </c>
    </row>
    <row r="167" spans="1:8" ht="15.75">
      <c r="A167" s="65">
        <v>163</v>
      </c>
      <c r="B167" s="66" t="s">
        <v>531</v>
      </c>
      <c r="C167" s="66" t="s">
        <v>8</v>
      </c>
      <c r="D167" s="65">
        <v>4</v>
      </c>
      <c r="E167" s="68">
        <v>0.05647058823529412</v>
      </c>
      <c r="F167" s="65">
        <v>0</v>
      </c>
      <c r="G167" s="65">
        <v>1</v>
      </c>
      <c r="H167" s="68">
        <v>0.01764705882352941</v>
      </c>
    </row>
    <row r="168" spans="1:8" ht="15.75">
      <c r="A168" s="65">
        <v>164</v>
      </c>
      <c r="B168" s="66" t="s">
        <v>532</v>
      </c>
      <c r="C168" s="66" t="s">
        <v>7</v>
      </c>
      <c r="D168" s="65">
        <v>1</v>
      </c>
      <c r="E168" s="68">
        <v>0.011764705882352941</v>
      </c>
      <c r="F168" s="65">
        <v>0</v>
      </c>
      <c r="G168" s="65">
        <v>1</v>
      </c>
      <c r="H168" s="68">
        <v>0.011764705882352941</v>
      </c>
    </row>
    <row r="169" spans="1:8" ht="15.75">
      <c r="A169" s="65">
        <v>165</v>
      </c>
      <c r="B169" s="66" t="s">
        <v>533</v>
      </c>
      <c r="C169" s="66" t="s">
        <v>10</v>
      </c>
      <c r="D169" s="65">
        <v>0</v>
      </c>
      <c r="E169" s="68">
        <v>0</v>
      </c>
      <c r="F169" s="65">
        <v>0</v>
      </c>
      <c r="G169" s="65">
        <v>2</v>
      </c>
      <c r="H169" s="68">
        <v>0.03529411764705882</v>
      </c>
    </row>
    <row r="170" spans="1:8" ht="15.75">
      <c r="A170" s="65">
        <v>166</v>
      </c>
      <c r="B170" s="66" t="s">
        <v>534</v>
      </c>
      <c r="C170" s="66" t="s">
        <v>6</v>
      </c>
      <c r="D170" s="65">
        <v>1</v>
      </c>
      <c r="E170" s="68">
        <v>0.0058823529411764705</v>
      </c>
      <c r="F170" s="65">
        <v>0</v>
      </c>
      <c r="G170" s="65">
        <v>0</v>
      </c>
      <c r="H170" s="65">
        <v>0</v>
      </c>
    </row>
    <row r="171" spans="1:8" ht="15.75">
      <c r="A171" s="65">
        <v>167</v>
      </c>
      <c r="B171" s="66" t="s">
        <v>535</v>
      </c>
      <c r="C171" s="66" t="s">
        <v>7</v>
      </c>
      <c r="D171" s="65">
        <v>1</v>
      </c>
      <c r="E171" s="68">
        <v>0.011764705882352941</v>
      </c>
      <c r="F171" s="65">
        <v>0</v>
      </c>
      <c r="G171" s="65">
        <v>0</v>
      </c>
      <c r="H171" s="65">
        <v>0</v>
      </c>
    </row>
    <row r="172" spans="1:8" ht="15.75">
      <c r="A172" s="65">
        <v>168</v>
      </c>
      <c r="B172" s="66" t="s">
        <v>536</v>
      </c>
      <c r="C172" s="66" t="s">
        <v>8</v>
      </c>
      <c r="D172" s="65">
        <v>4</v>
      </c>
      <c r="E172" s="68">
        <v>0.029411764705882356</v>
      </c>
      <c r="F172" s="65">
        <v>0</v>
      </c>
      <c r="G172" s="65">
        <v>0</v>
      </c>
      <c r="H172" s="65">
        <v>0</v>
      </c>
    </row>
    <row r="173" spans="1:8" ht="15.75">
      <c r="A173" s="65">
        <v>169</v>
      </c>
      <c r="B173" s="66" t="s">
        <v>537</v>
      </c>
      <c r="C173" s="66" t="s">
        <v>7</v>
      </c>
      <c r="D173" s="65">
        <v>2</v>
      </c>
      <c r="E173" s="68">
        <v>0.007058823529411765</v>
      </c>
      <c r="F173" s="65">
        <v>0</v>
      </c>
      <c r="G173" s="65">
        <v>1</v>
      </c>
      <c r="H173" s="68">
        <v>0.01411764705882353</v>
      </c>
    </row>
    <row r="174" spans="1:8" ht="15.75">
      <c r="A174" s="65">
        <v>170</v>
      </c>
      <c r="B174" s="66" t="s">
        <v>538</v>
      </c>
      <c r="C174" s="66" t="s">
        <v>11</v>
      </c>
      <c r="D174" s="65">
        <v>0</v>
      </c>
      <c r="E174" s="68">
        <v>0</v>
      </c>
      <c r="F174" s="65">
        <v>0</v>
      </c>
      <c r="G174" s="65">
        <v>11</v>
      </c>
      <c r="H174" s="68">
        <v>0.16235294117647062</v>
      </c>
    </row>
    <row r="175" spans="1:8" ht="15.75">
      <c r="A175" s="65">
        <v>171</v>
      </c>
      <c r="B175" s="66" t="s">
        <v>539</v>
      </c>
      <c r="C175" s="66" t="s">
        <v>7</v>
      </c>
      <c r="D175" s="65">
        <v>19</v>
      </c>
      <c r="E175" s="68">
        <v>0.5385294117647059</v>
      </c>
      <c r="F175" s="65">
        <v>0</v>
      </c>
      <c r="G175" s="65">
        <v>0</v>
      </c>
      <c r="H175" s="65">
        <v>0</v>
      </c>
    </row>
    <row r="176" spans="1:8" ht="15.75">
      <c r="A176" s="65">
        <v>172</v>
      </c>
      <c r="B176" s="66" t="s">
        <v>342</v>
      </c>
      <c r="C176" s="66" t="s">
        <v>11</v>
      </c>
      <c r="D176" s="65">
        <v>10</v>
      </c>
      <c r="E176" s="68">
        <v>0.17647058823529413</v>
      </c>
      <c r="F176" s="65">
        <v>0</v>
      </c>
      <c r="G176" s="65">
        <v>1</v>
      </c>
      <c r="H176" s="68">
        <f>0.229411764705882-0.15</f>
        <v>0.07941176470588202</v>
      </c>
    </row>
    <row r="177" spans="1:8" ht="15.75">
      <c r="A177" s="65">
        <v>173</v>
      </c>
      <c r="B177" s="66" t="s">
        <v>540</v>
      </c>
      <c r="C177" s="66" t="s">
        <v>7</v>
      </c>
      <c r="D177" s="65">
        <v>5</v>
      </c>
      <c r="E177" s="68">
        <v>0.016523529411764708</v>
      </c>
      <c r="F177" s="65">
        <v>0</v>
      </c>
      <c r="G177" s="65">
        <v>0</v>
      </c>
      <c r="H177" s="65">
        <v>0</v>
      </c>
    </row>
    <row r="178" spans="1:8" ht="15.75">
      <c r="A178" s="65">
        <v>174</v>
      </c>
      <c r="B178" s="66" t="s">
        <v>541</v>
      </c>
      <c r="C178" s="66" t="s">
        <v>6</v>
      </c>
      <c r="D178" s="65">
        <v>4</v>
      </c>
      <c r="E178" s="68">
        <v>0.08823529411764706</v>
      </c>
      <c r="F178" s="65">
        <v>0</v>
      </c>
      <c r="G178" s="65">
        <v>0</v>
      </c>
      <c r="H178" s="65">
        <v>0</v>
      </c>
    </row>
    <row r="179" spans="1:8" ht="15.75">
      <c r="A179" s="65">
        <v>175</v>
      </c>
      <c r="B179" s="66" t="s">
        <v>542</v>
      </c>
      <c r="C179" s="66" t="s">
        <v>7</v>
      </c>
      <c r="D179" s="65">
        <v>2</v>
      </c>
      <c r="E179" s="68">
        <v>0.0029411764705882353</v>
      </c>
      <c r="F179" s="65">
        <v>0</v>
      </c>
      <c r="G179" s="65">
        <v>0</v>
      </c>
      <c r="H179" s="65">
        <v>0</v>
      </c>
    </row>
    <row r="180" spans="1:8" ht="15.75">
      <c r="A180" s="65">
        <v>176</v>
      </c>
      <c r="B180" s="66" t="s">
        <v>543</v>
      </c>
      <c r="C180" s="66" t="s">
        <v>7</v>
      </c>
      <c r="D180" s="65">
        <v>2</v>
      </c>
      <c r="E180" s="68">
        <v>0.0029411764705882353</v>
      </c>
      <c r="F180" s="65">
        <v>0</v>
      </c>
      <c r="G180" s="65">
        <v>0</v>
      </c>
      <c r="H180" s="65">
        <v>0</v>
      </c>
    </row>
    <row r="181" spans="1:8" ht="15.75">
      <c r="A181" s="65">
        <v>177</v>
      </c>
      <c r="B181" s="66" t="s">
        <v>544</v>
      </c>
      <c r="C181" s="66" t="s">
        <v>7</v>
      </c>
      <c r="D181" s="65">
        <v>2</v>
      </c>
      <c r="E181" s="68">
        <v>0.03529411764705882</v>
      </c>
      <c r="F181" s="65">
        <v>0</v>
      </c>
      <c r="G181" s="65">
        <v>1</v>
      </c>
      <c r="H181" s="68">
        <v>0.007058823529411765</v>
      </c>
    </row>
    <row r="182" spans="1:8" ht="15.75">
      <c r="A182" s="65">
        <v>178</v>
      </c>
      <c r="B182" s="66" t="s">
        <v>545</v>
      </c>
      <c r="C182" s="66" t="s">
        <v>7</v>
      </c>
      <c r="D182" s="65">
        <v>20</v>
      </c>
      <c r="E182" s="68">
        <v>0.6235294117647059</v>
      </c>
      <c r="F182" s="65">
        <v>7</v>
      </c>
      <c r="G182" s="65">
        <v>1</v>
      </c>
      <c r="H182" s="68">
        <v>0.01764705882352941</v>
      </c>
    </row>
    <row r="183" spans="1:8" ht="15.75">
      <c r="A183" s="65">
        <v>179</v>
      </c>
      <c r="B183" s="66" t="s">
        <v>546</v>
      </c>
      <c r="C183" s="66" t="s">
        <v>8</v>
      </c>
      <c r="D183" s="65">
        <v>0</v>
      </c>
      <c r="E183" s="68">
        <v>0</v>
      </c>
      <c r="F183" s="65">
        <v>0</v>
      </c>
      <c r="G183" s="65">
        <v>5</v>
      </c>
      <c r="H183" s="68">
        <v>0.01411764705882353</v>
      </c>
    </row>
    <row r="184" spans="1:8" ht="15.75">
      <c r="A184" s="65">
        <v>180</v>
      </c>
      <c r="B184" s="66" t="s">
        <v>547</v>
      </c>
      <c r="C184" s="66" t="s">
        <v>8</v>
      </c>
      <c r="D184" s="65">
        <v>6</v>
      </c>
      <c r="E184" s="68">
        <v>0.10705882352941176</v>
      </c>
      <c r="F184" s="65">
        <v>0</v>
      </c>
      <c r="G184" s="65">
        <v>2</v>
      </c>
      <c r="H184" s="68">
        <v>0.024705882352941178</v>
      </c>
    </row>
    <row r="185" spans="1:8" ht="15.75">
      <c r="A185" s="65">
        <v>181</v>
      </c>
      <c r="B185" s="66" t="s">
        <v>20</v>
      </c>
      <c r="C185" s="66" t="s">
        <v>10</v>
      </c>
      <c r="D185" s="65">
        <v>0</v>
      </c>
      <c r="E185" s="68">
        <v>0</v>
      </c>
      <c r="F185" s="65">
        <v>0</v>
      </c>
      <c r="G185" s="65">
        <v>1</v>
      </c>
      <c r="H185" s="68">
        <v>0.01764705882352941</v>
      </c>
    </row>
    <row r="186" spans="1:8" ht="15.75">
      <c r="A186" s="65">
        <v>182</v>
      </c>
      <c r="B186" s="66" t="s">
        <v>548</v>
      </c>
      <c r="C186" s="66" t="s">
        <v>10</v>
      </c>
      <c r="D186" s="65">
        <v>4</v>
      </c>
      <c r="E186" s="68">
        <v>0.05882352941176471</v>
      </c>
      <c r="F186" s="65">
        <v>1</v>
      </c>
      <c r="G186" s="65">
        <v>5</v>
      </c>
      <c r="H186" s="68">
        <v>0.05529411764705883</v>
      </c>
    </row>
    <row r="187" spans="1:8" ht="15.75">
      <c r="A187" s="65">
        <v>183</v>
      </c>
      <c r="B187" s="66" t="s">
        <v>549</v>
      </c>
      <c r="C187" s="66" t="s">
        <v>6</v>
      </c>
      <c r="D187" s="65">
        <v>5</v>
      </c>
      <c r="E187" s="68">
        <v>0.04588235294117647</v>
      </c>
      <c r="F187" s="65">
        <v>1</v>
      </c>
      <c r="G187" s="65">
        <v>1</v>
      </c>
      <c r="H187" s="68">
        <v>0.01764705882352941</v>
      </c>
    </row>
    <row r="188" spans="1:8" ht="15.75">
      <c r="A188" s="65">
        <v>184</v>
      </c>
      <c r="B188" s="66" t="s">
        <v>550</v>
      </c>
      <c r="C188" s="66" t="s">
        <v>6</v>
      </c>
      <c r="D188" s="65">
        <v>4</v>
      </c>
      <c r="E188" s="68">
        <v>0.07058823529411765</v>
      </c>
      <c r="F188" s="65">
        <v>0</v>
      </c>
      <c r="G188" s="65">
        <v>1</v>
      </c>
      <c r="H188" s="68">
        <v>0.01764705882352941</v>
      </c>
    </row>
    <row r="189" spans="1:8" ht="15.75">
      <c r="A189" s="65">
        <v>185</v>
      </c>
      <c r="B189" s="66" t="s">
        <v>551</v>
      </c>
      <c r="C189" s="66" t="s">
        <v>7</v>
      </c>
      <c r="D189" s="65">
        <v>1</v>
      </c>
      <c r="E189" s="68">
        <v>0.01411764705882353</v>
      </c>
      <c r="F189" s="65">
        <v>0</v>
      </c>
      <c r="G189" s="65">
        <v>0</v>
      </c>
      <c r="H189" s="65">
        <v>0</v>
      </c>
    </row>
    <row r="190" spans="1:8" ht="15.75">
      <c r="A190" s="65">
        <v>186</v>
      </c>
      <c r="B190" s="66" t="s">
        <v>552</v>
      </c>
      <c r="C190" s="66" t="s">
        <v>7</v>
      </c>
      <c r="D190" s="65">
        <v>4</v>
      </c>
      <c r="E190" s="68">
        <v>0.05882352941176471</v>
      </c>
      <c r="F190" s="65">
        <v>1</v>
      </c>
      <c r="G190" s="65">
        <v>0</v>
      </c>
      <c r="H190" s="65">
        <v>0</v>
      </c>
    </row>
    <row r="191" spans="1:8" ht="15.75">
      <c r="A191" s="65">
        <v>187</v>
      </c>
      <c r="B191" s="66" t="s">
        <v>553</v>
      </c>
      <c r="C191" s="66" t="s">
        <v>7</v>
      </c>
      <c r="D191" s="65">
        <v>0</v>
      </c>
      <c r="E191" s="68">
        <v>0</v>
      </c>
      <c r="F191" s="65">
        <v>0</v>
      </c>
      <c r="G191" s="65">
        <v>1</v>
      </c>
      <c r="H191" s="68">
        <v>0.01764705882352941</v>
      </c>
    </row>
    <row r="192" spans="1:8" ht="15.75">
      <c r="A192" s="65">
        <v>188</v>
      </c>
      <c r="B192" s="66" t="s">
        <v>554</v>
      </c>
      <c r="C192" s="66" t="s">
        <v>8</v>
      </c>
      <c r="D192" s="65">
        <v>26</v>
      </c>
      <c r="E192" s="68">
        <f>0.432941176470588+0.55</f>
        <v>0.982941176470588</v>
      </c>
      <c r="F192" s="65">
        <v>2</v>
      </c>
      <c r="G192" s="65">
        <v>0</v>
      </c>
      <c r="H192" s="65">
        <v>0</v>
      </c>
    </row>
    <row r="193" spans="1:8" ht="15.75">
      <c r="A193" s="65">
        <v>189</v>
      </c>
      <c r="B193" s="66" t="s">
        <v>555</v>
      </c>
      <c r="C193" s="66" t="s">
        <v>10</v>
      </c>
      <c r="D193" s="65">
        <v>4</v>
      </c>
      <c r="E193" s="68">
        <v>0.2211764705882353</v>
      </c>
      <c r="F193" s="65">
        <v>0</v>
      </c>
      <c r="G193" s="65">
        <v>0</v>
      </c>
      <c r="H193" s="65">
        <v>0</v>
      </c>
    </row>
    <row r="194" spans="1:8" ht="15.75">
      <c r="A194" s="65">
        <v>190</v>
      </c>
      <c r="B194" s="66" t="s">
        <v>556</v>
      </c>
      <c r="C194" s="66" t="s">
        <v>7</v>
      </c>
      <c r="D194" s="65">
        <v>0</v>
      </c>
      <c r="E194" s="68">
        <v>0</v>
      </c>
      <c r="F194" s="65">
        <v>0</v>
      </c>
      <c r="G194" s="65">
        <v>6</v>
      </c>
      <c r="H194" s="68">
        <v>0.031176470588235295</v>
      </c>
    </row>
    <row r="195" spans="1:8" ht="15.75">
      <c r="A195" s="65">
        <v>191</v>
      </c>
      <c r="B195" s="66" t="s">
        <v>557</v>
      </c>
      <c r="C195" s="66" t="s">
        <v>6</v>
      </c>
      <c r="D195" s="65">
        <v>4</v>
      </c>
      <c r="E195" s="68">
        <v>0.0411764705882353</v>
      </c>
      <c r="F195" s="65">
        <v>0</v>
      </c>
      <c r="G195" s="65">
        <v>0</v>
      </c>
      <c r="H195" s="65">
        <v>0</v>
      </c>
    </row>
    <row r="196" spans="1:8" ht="15.75">
      <c r="A196" s="65">
        <v>192</v>
      </c>
      <c r="B196" s="66" t="s">
        <v>558</v>
      </c>
      <c r="C196" s="66" t="s">
        <v>7</v>
      </c>
      <c r="D196" s="65">
        <v>1</v>
      </c>
      <c r="E196" s="68">
        <v>0.01764705882352941</v>
      </c>
      <c r="F196" s="65">
        <v>0</v>
      </c>
      <c r="G196" s="65">
        <v>0</v>
      </c>
      <c r="H196" s="65">
        <v>0</v>
      </c>
    </row>
    <row r="197" spans="1:8" ht="15.75">
      <c r="A197" s="65">
        <v>193</v>
      </c>
      <c r="B197" s="66" t="s">
        <v>559</v>
      </c>
      <c r="C197" s="66" t="s">
        <v>7</v>
      </c>
      <c r="D197" s="65">
        <v>12</v>
      </c>
      <c r="E197" s="68">
        <v>0.21176470588235294</v>
      </c>
      <c r="F197" s="65">
        <v>2</v>
      </c>
      <c r="G197" s="65">
        <v>4</v>
      </c>
      <c r="H197" s="68">
        <v>0.06470588235294118</v>
      </c>
    </row>
    <row r="198" spans="1:8" ht="15.75">
      <c r="A198" s="65">
        <v>194</v>
      </c>
      <c r="B198" s="66" t="s">
        <v>560</v>
      </c>
      <c r="C198" s="66" t="s">
        <v>5</v>
      </c>
      <c r="D198" s="65">
        <v>1</v>
      </c>
      <c r="E198" s="68">
        <v>0.01764705882352941</v>
      </c>
      <c r="F198" s="65">
        <v>0</v>
      </c>
      <c r="G198" s="65">
        <v>0</v>
      </c>
      <c r="H198" s="65">
        <v>0</v>
      </c>
    </row>
    <row r="199" spans="1:8" ht="15.75">
      <c r="A199" s="65">
        <v>195</v>
      </c>
      <c r="B199" s="66" t="s">
        <v>561</v>
      </c>
      <c r="C199" s="66" t="s">
        <v>6</v>
      </c>
      <c r="D199" s="65">
        <v>1</v>
      </c>
      <c r="E199" s="68">
        <v>0.11176470588235295</v>
      </c>
      <c r="F199" s="65">
        <v>0</v>
      </c>
      <c r="G199" s="65">
        <v>0</v>
      </c>
      <c r="H199" s="65">
        <v>0</v>
      </c>
    </row>
    <row r="200" spans="1:8" ht="15.75">
      <c r="A200" s="65">
        <v>196</v>
      </c>
      <c r="B200" s="66" t="s">
        <v>562</v>
      </c>
      <c r="C200" s="66" t="s">
        <v>7</v>
      </c>
      <c r="D200" s="65">
        <v>45</v>
      </c>
      <c r="E200" s="68">
        <f>1.04117647058824-0.85</f>
        <v>0.19117647058824006</v>
      </c>
      <c r="F200" s="65">
        <v>6</v>
      </c>
      <c r="G200" s="65">
        <v>8</v>
      </c>
      <c r="H200" s="68">
        <v>0.009411764705882354</v>
      </c>
    </row>
    <row r="201" spans="1:8" ht="15.75">
      <c r="A201" s="65">
        <v>197</v>
      </c>
      <c r="B201" s="66" t="s">
        <v>563</v>
      </c>
      <c r="C201" s="66" t="s">
        <v>10</v>
      </c>
      <c r="D201" s="65">
        <v>2</v>
      </c>
      <c r="E201" s="68">
        <v>0.029411764705882356</v>
      </c>
      <c r="F201" s="65">
        <v>0</v>
      </c>
      <c r="G201" s="65">
        <v>0</v>
      </c>
      <c r="H201" s="65">
        <v>0</v>
      </c>
    </row>
    <row r="202" spans="1:8" ht="15.75">
      <c r="A202" s="65">
        <v>198</v>
      </c>
      <c r="B202" s="66" t="s">
        <v>564</v>
      </c>
      <c r="C202" s="66" t="s">
        <v>6</v>
      </c>
      <c r="D202" s="65">
        <v>2</v>
      </c>
      <c r="E202" s="68">
        <v>0.1411764705882353</v>
      </c>
      <c r="F202" s="65">
        <v>0</v>
      </c>
      <c r="G202" s="65">
        <v>0</v>
      </c>
      <c r="H202" s="65">
        <v>0</v>
      </c>
    </row>
    <row r="203" spans="1:8" ht="15.75">
      <c r="A203" s="65">
        <v>199</v>
      </c>
      <c r="B203" s="66" t="s">
        <v>565</v>
      </c>
      <c r="C203" s="66" t="s">
        <v>9</v>
      </c>
      <c r="D203" s="65">
        <v>0</v>
      </c>
      <c r="E203" s="68">
        <v>0</v>
      </c>
      <c r="F203" s="65">
        <v>0</v>
      </c>
      <c r="G203" s="65">
        <v>1</v>
      </c>
      <c r="H203" s="68">
        <v>0.0003294117647058824</v>
      </c>
    </row>
    <row r="204" spans="1:8" ht="15.75">
      <c r="A204" s="65">
        <v>200</v>
      </c>
      <c r="B204" s="66" t="s">
        <v>566</v>
      </c>
      <c r="C204" s="66" t="s">
        <v>5</v>
      </c>
      <c r="D204" s="65">
        <v>0</v>
      </c>
      <c r="E204" s="68">
        <v>0</v>
      </c>
      <c r="F204" s="65">
        <v>0</v>
      </c>
      <c r="G204" s="65">
        <v>1</v>
      </c>
      <c r="H204" s="68">
        <f>0.00941176470588235/10</f>
        <v>0.000941176470588235</v>
      </c>
    </row>
    <row r="205" spans="1:8" ht="15.75">
      <c r="A205" s="65">
        <v>201</v>
      </c>
      <c r="B205" s="66" t="s">
        <v>567</v>
      </c>
      <c r="C205" s="66" t="s">
        <v>7</v>
      </c>
      <c r="D205" s="65">
        <v>1</v>
      </c>
      <c r="E205" s="68">
        <v>0.0058823529411764705</v>
      </c>
      <c r="F205" s="65">
        <v>0</v>
      </c>
      <c r="G205" s="65">
        <v>0</v>
      </c>
      <c r="H205" s="65">
        <v>0</v>
      </c>
    </row>
    <row r="206" spans="1:8" ht="15.75">
      <c r="A206" s="65">
        <v>202</v>
      </c>
      <c r="B206" s="66" t="s">
        <v>568</v>
      </c>
      <c r="C206" s="66" t="s">
        <v>7</v>
      </c>
      <c r="D206" s="65">
        <v>2</v>
      </c>
      <c r="E206" s="68">
        <v>0.01647058823529412</v>
      </c>
      <c r="F206" s="65">
        <v>0</v>
      </c>
      <c r="G206" s="65">
        <v>1</v>
      </c>
      <c r="H206" s="68">
        <v>0.00823529411764706</v>
      </c>
    </row>
    <row r="207" spans="1:8" ht="15.75">
      <c r="A207" s="65">
        <v>203</v>
      </c>
      <c r="B207" s="66" t="s">
        <v>344</v>
      </c>
      <c r="C207" s="66" t="s">
        <v>6</v>
      </c>
      <c r="D207" s="65">
        <v>1</v>
      </c>
      <c r="E207" s="68">
        <v>0.011764705882352941</v>
      </c>
      <c r="F207" s="65">
        <v>0</v>
      </c>
      <c r="G207" s="65">
        <v>0</v>
      </c>
      <c r="H207" s="65">
        <v>0</v>
      </c>
    </row>
    <row r="208" spans="1:8" ht="15.75">
      <c r="A208" s="65">
        <v>204</v>
      </c>
      <c r="B208" s="66" t="s">
        <v>569</v>
      </c>
      <c r="C208" s="66" t="s">
        <v>7</v>
      </c>
      <c r="D208" s="65">
        <v>4</v>
      </c>
      <c r="E208" s="68">
        <v>0.03532941176470589</v>
      </c>
      <c r="F208" s="65">
        <v>0</v>
      </c>
      <c r="G208" s="65">
        <v>2</v>
      </c>
      <c r="H208" s="68">
        <f>0.0364705882352941/10</f>
        <v>0.0036470588235294104</v>
      </c>
    </row>
    <row r="209" spans="1:8" ht="15.75">
      <c r="A209" s="65">
        <v>205</v>
      </c>
      <c r="B209" s="69" t="s">
        <v>570</v>
      </c>
      <c r="C209" s="66" t="s">
        <v>571</v>
      </c>
      <c r="D209" s="65">
        <v>1</v>
      </c>
      <c r="E209" s="68">
        <f>9/1000/0.85</f>
        <v>0.010588235294117647</v>
      </c>
      <c r="F209" s="65">
        <v>0</v>
      </c>
      <c r="G209" s="65">
        <v>0</v>
      </c>
      <c r="H209" s="65">
        <v>0</v>
      </c>
    </row>
    <row r="210" spans="1:8" ht="15.75">
      <c r="A210" s="65">
        <v>206</v>
      </c>
      <c r="B210" s="66" t="s">
        <v>572</v>
      </c>
      <c r="C210" s="66" t="s">
        <v>573</v>
      </c>
      <c r="D210" s="65">
        <v>1</v>
      </c>
      <c r="E210" s="68">
        <f>4/1000/0.85</f>
        <v>0.004705882352941177</v>
      </c>
      <c r="F210" s="65">
        <v>0</v>
      </c>
      <c r="G210" s="65">
        <v>0</v>
      </c>
      <c r="H210" s="65">
        <v>0</v>
      </c>
    </row>
    <row r="211" spans="1:8" ht="15.75">
      <c r="A211" s="65">
        <v>207</v>
      </c>
      <c r="B211" s="70" t="s">
        <v>213</v>
      </c>
      <c r="C211" s="66" t="s">
        <v>574</v>
      </c>
      <c r="D211" s="71">
        <v>1</v>
      </c>
      <c r="E211" s="68" t="e">
        <f>'[1]Лист1'!#REF!/1000/0.85</f>
        <v>#REF!</v>
      </c>
      <c r="F211" s="65">
        <v>0</v>
      </c>
      <c r="G211" s="65">
        <v>0</v>
      </c>
      <c r="H211" s="65">
        <v>0</v>
      </c>
    </row>
    <row r="212" spans="1:8" ht="83.25" customHeight="1">
      <c r="A212" s="126" t="s">
        <v>18</v>
      </c>
      <c r="B212" s="127"/>
      <c r="C212" s="128"/>
      <c r="D212" s="65">
        <f>SUM(D5:D211)</f>
        <v>1011</v>
      </c>
      <c r="E212" s="68" t="e">
        <f>SUM(E5:E211)</f>
        <v>#REF!</v>
      </c>
      <c r="F212" s="66">
        <f>SUM(F5:F211)</f>
        <v>50</v>
      </c>
      <c r="G212" s="66">
        <f>SUM(G5:G211)</f>
        <v>316</v>
      </c>
      <c r="H212" s="68">
        <f>SUM(H5:H211)</f>
        <v>6.678289411764701</v>
      </c>
    </row>
    <row r="213" spans="5:6" ht="15.75">
      <c r="E213" s="90"/>
      <c r="F213" s="67">
        <f>50-F212</f>
        <v>0</v>
      </c>
    </row>
    <row r="215" ht="15.75">
      <c r="I215" s="90"/>
    </row>
  </sheetData>
  <sheetProtection/>
  <autoFilter ref="A4:H212"/>
  <mergeCells count="8">
    <mergeCell ref="A212:C212"/>
    <mergeCell ref="A1:H1"/>
    <mergeCell ref="A2:A3"/>
    <mergeCell ref="B2:B3"/>
    <mergeCell ref="C2:C3"/>
    <mergeCell ref="D2:E2"/>
    <mergeCell ref="G2:H2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3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7.140625" style="76" customWidth="1"/>
    <col min="2" max="2" width="29.00390625" style="76" customWidth="1"/>
    <col min="3" max="3" width="19.00390625" style="76" customWidth="1"/>
    <col min="4" max="4" width="11.28125" style="80" customWidth="1"/>
    <col min="5" max="5" width="14.8515625" style="80" customWidth="1"/>
    <col min="6" max="6" width="14.28125" style="80" customWidth="1"/>
    <col min="7" max="7" width="14.57421875" style="80" customWidth="1"/>
    <col min="8" max="8" width="14.421875" style="80" customWidth="1"/>
    <col min="9" max="16384" width="9.140625" style="76" customWidth="1"/>
  </cols>
  <sheetData>
    <row r="1" spans="1:8" ht="93.75" customHeight="1">
      <c r="A1" s="152" t="s">
        <v>590</v>
      </c>
      <c r="B1" s="153"/>
      <c r="C1" s="153"/>
      <c r="D1" s="153"/>
      <c r="E1" s="154"/>
      <c r="F1" s="154"/>
      <c r="G1" s="155"/>
      <c r="H1" s="156"/>
    </row>
    <row r="2" spans="1:8" ht="15.75">
      <c r="A2" s="132" t="s">
        <v>0</v>
      </c>
      <c r="B2" s="132" t="s">
        <v>2</v>
      </c>
      <c r="C2" s="132" t="s">
        <v>3</v>
      </c>
      <c r="D2" s="136" t="s">
        <v>13</v>
      </c>
      <c r="E2" s="136"/>
      <c r="F2" s="132" t="s">
        <v>14</v>
      </c>
      <c r="G2" s="132" t="s">
        <v>15</v>
      </c>
      <c r="H2" s="132"/>
    </row>
    <row r="3" spans="1:8" ht="110.25">
      <c r="A3" s="132"/>
      <c r="B3" s="132"/>
      <c r="C3" s="132"/>
      <c r="D3" s="63" t="s">
        <v>1</v>
      </c>
      <c r="E3" s="63" t="s">
        <v>16</v>
      </c>
      <c r="F3" s="132"/>
      <c r="G3" s="63" t="s">
        <v>575</v>
      </c>
      <c r="H3" s="63" t="s">
        <v>17</v>
      </c>
    </row>
    <row r="4" spans="1:8" ht="15">
      <c r="A4" s="77">
        <v>1</v>
      </c>
      <c r="B4" s="77">
        <v>2</v>
      </c>
      <c r="C4" s="77">
        <v>3</v>
      </c>
      <c r="D4" s="79">
        <v>4</v>
      </c>
      <c r="E4" s="79">
        <v>5</v>
      </c>
      <c r="F4" s="79">
        <v>6</v>
      </c>
      <c r="G4" s="79">
        <v>7</v>
      </c>
      <c r="H4" s="79">
        <v>8</v>
      </c>
    </row>
    <row r="5" spans="1:8" ht="15.75">
      <c r="A5" s="71">
        <v>1</v>
      </c>
      <c r="B5" s="78" t="s">
        <v>377</v>
      </c>
      <c r="C5" s="78" t="s">
        <v>11</v>
      </c>
      <c r="D5" s="71">
        <v>4</v>
      </c>
      <c r="E5" s="81">
        <v>0.2425</v>
      </c>
      <c r="F5" s="71">
        <v>0</v>
      </c>
      <c r="G5" s="71">
        <v>1</v>
      </c>
      <c r="H5" s="81">
        <v>0.012499999999999999</v>
      </c>
    </row>
    <row r="6" spans="1:8" ht="15.75">
      <c r="A6" s="71">
        <v>2</v>
      </c>
      <c r="B6" s="78" t="s">
        <v>378</v>
      </c>
      <c r="C6" s="78" t="s">
        <v>8</v>
      </c>
      <c r="D6" s="71">
        <v>1</v>
      </c>
      <c r="E6" s="81">
        <v>0.07125</v>
      </c>
      <c r="F6" s="71">
        <v>0</v>
      </c>
      <c r="G6" s="71">
        <v>0</v>
      </c>
      <c r="H6" s="81">
        <v>0</v>
      </c>
    </row>
    <row r="7" spans="1:8" ht="15.75">
      <c r="A7" s="71">
        <v>3</v>
      </c>
      <c r="B7" s="78" t="s">
        <v>379</v>
      </c>
      <c r="C7" s="78" t="s">
        <v>8</v>
      </c>
      <c r="D7" s="71">
        <v>4</v>
      </c>
      <c r="E7" s="81">
        <v>0.15375</v>
      </c>
      <c r="F7" s="71">
        <v>0</v>
      </c>
      <c r="G7" s="71">
        <v>0</v>
      </c>
      <c r="H7" s="81">
        <v>0</v>
      </c>
    </row>
    <row r="8" spans="1:8" ht="15.75">
      <c r="A8" s="71">
        <v>4</v>
      </c>
      <c r="B8" s="78" t="s">
        <v>606</v>
      </c>
      <c r="C8" s="78" t="s">
        <v>7</v>
      </c>
      <c r="D8" s="71">
        <v>1</v>
      </c>
      <c r="E8" s="81">
        <v>0.08</v>
      </c>
      <c r="F8" s="71">
        <v>0</v>
      </c>
      <c r="G8" s="71">
        <v>0</v>
      </c>
      <c r="H8" s="81">
        <v>0</v>
      </c>
    </row>
    <row r="9" spans="1:8" ht="15.75">
      <c r="A9" s="71">
        <v>5</v>
      </c>
      <c r="B9" s="78" t="s">
        <v>327</v>
      </c>
      <c r="C9" s="78" t="s">
        <v>19</v>
      </c>
      <c r="D9" s="71">
        <v>6</v>
      </c>
      <c r="E9" s="81">
        <v>0.17375000000000002</v>
      </c>
      <c r="F9" s="71">
        <v>0</v>
      </c>
      <c r="G9" s="71">
        <v>0</v>
      </c>
      <c r="H9" s="81">
        <v>0</v>
      </c>
    </row>
    <row r="10" spans="1:8" ht="15.75">
      <c r="A10" s="71">
        <v>6</v>
      </c>
      <c r="B10" s="78" t="s">
        <v>382</v>
      </c>
      <c r="C10" s="78" t="s">
        <v>6</v>
      </c>
      <c r="D10" s="71">
        <v>4</v>
      </c>
      <c r="E10" s="81">
        <v>0.92375</v>
      </c>
      <c r="F10" s="71">
        <v>0</v>
      </c>
      <c r="G10" s="71">
        <v>1</v>
      </c>
      <c r="H10" s="81">
        <v>0.01875</v>
      </c>
    </row>
    <row r="11" spans="1:8" ht="15.75">
      <c r="A11" s="71">
        <v>7</v>
      </c>
      <c r="B11" s="78" t="s">
        <v>597</v>
      </c>
      <c r="C11" s="78" t="s">
        <v>7</v>
      </c>
      <c r="D11" s="71">
        <v>1</v>
      </c>
      <c r="E11" s="81">
        <v>0.061268750000000004</v>
      </c>
      <c r="F11" s="71">
        <v>0</v>
      </c>
      <c r="G11" s="71">
        <v>0</v>
      </c>
      <c r="H11" s="81">
        <v>0</v>
      </c>
    </row>
    <row r="12" spans="1:8" ht="15.75">
      <c r="A12" s="71">
        <v>8</v>
      </c>
      <c r="B12" s="78" t="s">
        <v>383</v>
      </c>
      <c r="C12" s="78" t="s">
        <v>7</v>
      </c>
      <c r="D12" s="71">
        <v>1</v>
      </c>
      <c r="E12" s="81">
        <v>0.07375</v>
      </c>
      <c r="F12" s="71">
        <v>0</v>
      </c>
      <c r="G12" s="71">
        <v>0</v>
      </c>
      <c r="H12" s="81">
        <v>0</v>
      </c>
    </row>
    <row r="13" spans="1:8" ht="15.75">
      <c r="A13" s="71">
        <v>9</v>
      </c>
      <c r="B13" s="78" t="s">
        <v>384</v>
      </c>
      <c r="C13" s="78" t="s">
        <v>7</v>
      </c>
      <c r="D13" s="71">
        <v>1</v>
      </c>
      <c r="E13" s="81">
        <v>0.07125</v>
      </c>
      <c r="F13" s="71">
        <v>0</v>
      </c>
      <c r="G13" s="71">
        <v>1</v>
      </c>
      <c r="H13" s="81">
        <v>0.01875</v>
      </c>
    </row>
    <row r="14" spans="1:8" ht="15.75">
      <c r="A14" s="71">
        <v>10</v>
      </c>
      <c r="B14" s="78" t="s">
        <v>385</v>
      </c>
      <c r="C14" s="78" t="s">
        <v>6</v>
      </c>
      <c r="D14" s="71">
        <v>9</v>
      </c>
      <c r="E14" s="81">
        <v>0.18312499999999998</v>
      </c>
      <c r="F14" s="71">
        <v>0</v>
      </c>
      <c r="G14" s="71">
        <v>0</v>
      </c>
      <c r="H14" s="81">
        <v>0</v>
      </c>
    </row>
    <row r="15" spans="1:8" ht="15.75">
      <c r="A15" s="71">
        <v>11</v>
      </c>
      <c r="B15" s="78" t="s">
        <v>386</v>
      </c>
      <c r="C15" s="78" t="s">
        <v>7</v>
      </c>
      <c r="D15" s="71">
        <v>0</v>
      </c>
      <c r="E15" s="81">
        <v>0</v>
      </c>
      <c r="F15" s="71">
        <v>0</v>
      </c>
      <c r="G15" s="71">
        <v>4</v>
      </c>
      <c r="H15" s="81">
        <v>0.02625</v>
      </c>
    </row>
    <row r="16" spans="1:8" ht="15.75">
      <c r="A16" s="71">
        <v>12</v>
      </c>
      <c r="B16" s="78" t="s">
        <v>387</v>
      </c>
      <c r="C16" s="78" t="s">
        <v>8</v>
      </c>
      <c r="D16" s="71">
        <v>1</v>
      </c>
      <c r="E16" s="81">
        <v>0.06999999999999999</v>
      </c>
      <c r="F16" s="71">
        <v>0</v>
      </c>
      <c r="G16" s="71">
        <v>2</v>
      </c>
      <c r="H16" s="81">
        <v>0.027499999999999997</v>
      </c>
    </row>
    <row r="17" spans="1:8" ht="15.75">
      <c r="A17" s="71">
        <v>13</v>
      </c>
      <c r="B17" s="78" t="s">
        <v>388</v>
      </c>
      <c r="C17" s="78" t="s">
        <v>7</v>
      </c>
      <c r="D17" s="71">
        <v>2</v>
      </c>
      <c r="E17" s="81">
        <v>0.09874999999999999</v>
      </c>
      <c r="F17" s="71">
        <v>0</v>
      </c>
      <c r="G17" s="71">
        <v>8</v>
      </c>
      <c r="H17" s="81">
        <v>0.1675</v>
      </c>
    </row>
    <row r="18" spans="1:8" ht="15.75">
      <c r="A18" s="71">
        <v>14</v>
      </c>
      <c r="B18" s="78" t="s">
        <v>391</v>
      </c>
      <c r="C18" s="78" t="s">
        <v>9</v>
      </c>
      <c r="D18" s="71">
        <v>8</v>
      </c>
      <c r="E18" s="81">
        <v>0.47375</v>
      </c>
      <c r="F18" s="71">
        <v>0</v>
      </c>
      <c r="G18" s="71">
        <v>1</v>
      </c>
      <c r="H18" s="81">
        <v>0.01875</v>
      </c>
    </row>
    <row r="19" spans="1:8" ht="15.75">
      <c r="A19" s="71">
        <v>15</v>
      </c>
      <c r="B19" s="78" t="s">
        <v>584</v>
      </c>
      <c r="C19" s="78" t="s">
        <v>6</v>
      </c>
      <c r="D19" s="71">
        <v>3</v>
      </c>
      <c r="E19" s="81">
        <v>0.1175</v>
      </c>
      <c r="F19" s="71">
        <v>0</v>
      </c>
      <c r="G19" s="71">
        <v>1</v>
      </c>
      <c r="H19" s="81">
        <v>0.01875</v>
      </c>
    </row>
    <row r="20" spans="1:8" ht="15.75">
      <c r="A20" s="71">
        <v>16</v>
      </c>
      <c r="B20" s="78" t="s">
        <v>600</v>
      </c>
      <c r="C20" s="78" t="s">
        <v>8</v>
      </c>
      <c r="D20" s="71">
        <v>4</v>
      </c>
      <c r="E20" s="81">
        <v>0.09874999999999999</v>
      </c>
      <c r="F20" s="71">
        <v>0</v>
      </c>
      <c r="G20" s="71">
        <v>0</v>
      </c>
      <c r="H20" s="81">
        <v>0</v>
      </c>
    </row>
    <row r="21" spans="1:8" ht="15.75">
      <c r="A21" s="71">
        <v>17</v>
      </c>
      <c r="B21" s="78" t="s">
        <v>392</v>
      </c>
      <c r="C21" s="78" t="s">
        <v>8</v>
      </c>
      <c r="D21" s="71">
        <v>1</v>
      </c>
      <c r="E21" s="81">
        <v>0.08</v>
      </c>
      <c r="F21" s="71">
        <v>0</v>
      </c>
      <c r="G21" s="71">
        <v>4</v>
      </c>
      <c r="H21" s="81">
        <v>0.06499999999999999</v>
      </c>
    </row>
    <row r="22" spans="1:8" ht="15.75">
      <c r="A22" s="71">
        <v>18</v>
      </c>
      <c r="B22" s="78" t="s">
        <v>394</v>
      </c>
      <c r="C22" s="78" t="s">
        <v>7</v>
      </c>
      <c r="D22" s="71">
        <v>0</v>
      </c>
      <c r="E22" s="81">
        <v>0</v>
      </c>
      <c r="F22" s="71">
        <v>0</v>
      </c>
      <c r="G22" s="71">
        <v>1</v>
      </c>
      <c r="H22" s="81">
        <v>0.0075</v>
      </c>
    </row>
    <row r="23" spans="1:8" ht="15.75">
      <c r="A23" s="71">
        <v>19</v>
      </c>
      <c r="B23" s="78" t="s">
        <v>395</v>
      </c>
      <c r="C23" s="78" t="s">
        <v>7</v>
      </c>
      <c r="D23" s="71">
        <v>1</v>
      </c>
      <c r="E23" s="81">
        <v>0.06874999999999999</v>
      </c>
      <c r="F23" s="71">
        <v>0</v>
      </c>
      <c r="G23" s="71">
        <v>2</v>
      </c>
      <c r="H23" s="81">
        <v>0.024999999999999998</v>
      </c>
    </row>
    <row r="24" spans="1:8" ht="15.75">
      <c r="A24" s="71">
        <v>20</v>
      </c>
      <c r="B24" s="78" t="s">
        <v>398</v>
      </c>
      <c r="C24" s="78" t="s">
        <v>7</v>
      </c>
      <c r="D24" s="71">
        <v>1</v>
      </c>
      <c r="E24" s="81">
        <v>0.0725</v>
      </c>
      <c r="F24" s="71">
        <v>0</v>
      </c>
      <c r="G24" s="71">
        <v>1</v>
      </c>
      <c r="H24" s="81">
        <v>0.008749999999999999</v>
      </c>
    </row>
    <row r="25" spans="1:8" ht="15.75">
      <c r="A25" s="71">
        <v>21</v>
      </c>
      <c r="B25" s="78" t="s">
        <v>399</v>
      </c>
      <c r="C25" s="78" t="s">
        <v>6</v>
      </c>
      <c r="D25" s="71">
        <v>5</v>
      </c>
      <c r="E25" s="81">
        <v>0.7059</v>
      </c>
      <c r="F25" s="71">
        <v>0</v>
      </c>
      <c r="G25" s="71">
        <v>0</v>
      </c>
      <c r="H25" s="81">
        <v>0</v>
      </c>
    </row>
    <row r="26" spans="1:8" ht="15.75">
      <c r="A26" s="71">
        <v>22</v>
      </c>
      <c r="B26" s="78" t="s">
        <v>592</v>
      </c>
      <c r="C26" s="78" t="s">
        <v>6</v>
      </c>
      <c r="D26" s="71">
        <v>1</v>
      </c>
      <c r="E26" s="81">
        <v>0.08625000000000001</v>
      </c>
      <c r="F26" s="71">
        <v>0</v>
      </c>
      <c r="G26" s="71">
        <v>0</v>
      </c>
      <c r="H26" s="81">
        <v>0</v>
      </c>
    </row>
    <row r="27" spans="1:8" ht="15.75">
      <c r="A27" s="71">
        <v>23</v>
      </c>
      <c r="B27" s="78" t="s">
        <v>330</v>
      </c>
      <c r="C27" s="78" t="s">
        <v>7</v>
      </c>
      <c r="D27" s="71">
        <v>1</v>
      </c>
      <c r="E27" s="81">
        <v>0.07375</v>
      </c>
      <c r="F27" s="71">
        <v>0</v>
      </c>
      <c r="G27" s="71">
        <v>4</v>
      </c>
      <c r="H27" s="81">
        <v>0.06874999999999999</v>
      </c>
    </row>
    <row r="28" spans="1:8" ht="15.75">
      <c r="A28" s="71">
        <v>24</v>
      </c>
      <c r="B28" s="78" t="s">
        <v>400</v>
      </c>
      <c r="C28" s="78" t="s">
        <v>6</v>
      </c>
      <c r="D28" s="71">
        <v>9</v>
      </c>
      <c r="E28" s="81">
        <v>0.06140749999999999</v>
      </c>
      <c r="F28" s="71">
        <v>0</v>
      </c>
      <c r="G28" s="71">
        <v>0</v>
      </c>
      <c r="H28" s="81">
        <v>0</v>
      </c>
    </row>
    <row r="29" spans="1:8" ht="15.75">
      <c r="A29" s="71">
        <v>25</v>
      </c>
      <c r="B29" s="78" t="s">
        <v>611</v>
      </c>
      <c r="C29" s="78" t="s">
        <v>10</v>
      </c>
      <c r="D29" s="71">
        <v>1</v>
      </c>
      <c r="E29" s="81">
        <v>0.08</v>
      </c>
      <c r="F29" s="71">
        <v>0</v>
      </c>
      <c r="G29" s="71">
        <v>0</v>
      </c>
      <c r="H29" s="81">
        <v>0</v>
      </c>
    </row>
    <row r="30" spans="1:8" ht="15.75">
      <c r="A30" s="71">
        <v>26</v>
      </c>
      <c r="B30" s="78" t="s">
        <v>402</v>
      </c>
      <c r="C30" s="78" t="s">
        <v>7</v>
      </c>
      <c r="D30" s="71">
        <v>0</v>
      </c>
      <c r="E30" s="81">
        <v>0</v>
      </c>
      <c r="F30" s="71">
        <v>0</v>
      </c>
      <c r="G30" s="71">
        <v>1</v>
      </c>
      <c r="H30" s="81">
        <v>0.013749999999999998</v>
      </c>
    </row>
    <row r="31" spans="1:8" ht="15.75">
      <c r="A31" s="71">
        <v>27</v>
      </c>
      <c r="B31" s="78" t="s">
        <v>403</v>
      </c>
      <c r="C31" s="78" t="s">
        <v>6</v>
      </c>
      <c r="D31" s="71">
        <v>2</v>
      </c>
      <c r="E31" s="81">
        <v>0.08049999999999999</v>
      </c>
      <c r="F31" s="71">
        <v>0</v>
      </c>
      <c r="G31" s="71">
        <v>0</v>
      </c>
      <c r="H31" s="81">
        <v>0</v>
      </c>
    </row>
    <row r="32" spans="1:8" ht="15.75">
      <c r="A32" s="71">
        <v>28</v>
      </c>
      <c r="B32" s="78" t="s">
        <v>403</v>
      </c>
      <c r="C32" s="78" t="s">
        <v>8</v>
      </c>
      <c r="D32" s="71">
        <v>12</v>
      </c>
      <c r="E32" s="81">
        <v>0.187575</v>
      </c>
      <c r="F32" s="71">
        <v>0</v>
      </c>
      <c r="G32" s="71">
        <v>0</v>
      </c>
      <c r="H32" s="81">
        <v>0</v>
      </c>
    </row>
    <row r="33" spans="1:8" ht="15.75">
      <c r="A33" s="71">
        <v>29</v>
      </c>
      <c r="B33" s="78" t="s">
        <v>602</v>
      </c>
      <c r="C33" s="78" t="s">
        <v>7</v>
      </c>
      <c r="D33" s="71">
        <v>1</v>
      </c>
      <c r="E33" s="81">
        <v>0.29874999999999996</v>
      </c>
      <c r="F33" s="71">
        <v>0</v>
      </c>
      <c r="G33" s="71">
        <v>0</v>
      </c>
      <c r="H33" s="81">
        <v>0</v>
      </c>
    </row>
    <row r="34" spans="1:8" ht="15.75">
      <c r="A34" s="71">
        <v>30</v>
      </c>
      <c r="B34" s="78" t="s">
        <v>594</v>
      </c>
      <c r="C34" s="78" t="s">
        <v>8</v>
      </c>
      <c r="D34" s="71">
        <v>1</v>
      </c>
      <c r="E34" s="81">
        <v>0.07375</v>
      </c>
      <c r="F34" s="71">
        <v>0</v>
      </c>
      <c r="G34" s="71">
        <v>0</v>
      </c>
      <c r="H34" s="81">
        <v>0</v>
      </c>
    </row>
    <row r="35" spans="1:8" ht="15.75">
      <c r="A35" s="71">
        <v>31</v>
      </c>
      <c r="B35" s="78" t="s">
        <v>404</v>
      </c>
      <c r="C35" s="78" t="s">
        <v>7</v>
      </c>
      <c r="D35" s="71">
        <v>8</v>
      </c>
      <c r="E35" s="81">
        <v>0.205</v>
      </c>
      <c r="F35" s="71">
        <v>0</v>
      </c>
      <c r="G35" s="71">
        <v>1</v>
      </c>
      <c r="H35" s="81">
        <v>0.125</v>
      </c>
    </row>
    <row r="36" spans="1:8" ht="15.75">
      <c r="A36" s="71">
        <v>32</v>
      </c>
      <c r="B36" s="78" t="s">
        <v>406</v>
      </c>
      <c r="C36" s="78" t="s">
        <v>10</v>
      </c>
      <c r="D36" s="71">
        <v>3</v>
      </c>
      <c r="E36" s="81">
        <v>0.1025</v>
      </c>
      <c r="F36" s="71">
        <v>0</v>
      </c>
      <c r="G36" s="71">
        <v>1</v>
      </c>
      <c r="H36" s="81">
        <v>0.005</v>
      </c>
    </row>
    <row r="37" spans="1:8" ht="15.75">
      <c r="A37" s="71">
        <v>33</v>
      </c>
      <c r="B37" s="78" t="s">
        <v>406</v>
      </c>
      <c r="C37" s="78" t="s">
        <v>265</v>
      </c>
      <c r="D37" s="71">
        <v>12</v>
      </c>
      <c r="E37" s="81">
        <v>0.2475</v>
      </c>
      <c r="F37" s="71">
        <v>0</v>
      </c>
      <c r="G37" s="71">
        <v>0</v>
      </c>
      <c r="H37" s="81">
        <v>0</v>
      </c>
    </row>
    <row r="38" spans="1:8" ht="15.75">
      <c r="A38" s="71">
        <v>34</v>
      </c>
      <c r="B38" s="78" t="s">
        <v>410</v>
      </c>
      <c r="C38" s="78" t="s">
        <v>5</v>
      </c>
      <c r="D38" s="71">
        <v>8</v>
      </c>
      <c r="E38" s="81">
        <v>0.28625</v>
      </c>
      <c r="F38" s="71">
        <v>0</v>
      </c>
      <c r="G38" s="71">
        <v>3</v>
      </c>
      <c r="H38" s="81">
        <v>0.056249999999999994</v>
      </c>
    </row>
    <row r="39" spans="1:8" ht="15.75">
      <c r="A39" s="71">
        <v>35</v>
      </c>
      <c r="B39" s="78" t="s">
        <v>412</v>
      </c>
      <c r="C39" s="78" t="s">
        <v>7</v>
      </c>
      <c r="D39" s="71">
        <v>17</v>
      </c>
      <c r="E39" s="81">
        <v>0.5987499999999999</v>
      </c>
      <c r="F39" s="71">
        <v>0</v>
      </c>
      <c r="G39" s="71">
        <v>9</v>
      </c>
      <c r="H39" s="81">
        <v>0.15625</v>
      </c>
    </row>
    <row r="40" spans="1:8" ht="15.75">
      <c r="A40" s="71">
        <v>36</v>
      </c>
      <c r="B40" s="78" t="s">
        <v>612</v>
      </c>
      <c r="C40" s="78" t="s">
        <v>8</v>
      </c>
      <c r="D40" s="71">
        <v>2</v>
      </c>
      <c r="E40" s="81">
        <v>0.10762499999999998</v>
      </c>
      <c r="F40" s="71">
        <v>0</v>
      </c>
      <c r="G40" s="71">
        <v>0</v>
      </c>
      <c r="H40" s="81">
        <v>0</v>
      </c>
    </row>
    <row r="41" spans="1:8" ht="15.75">
      <c r="A41" s="71">
        <v>37</v>
      </c>
      <c r="B41" s="78" t="s">
        <v>415</v>
      </c>
      <c r="C41" s="78" t="s">
        <v>8</v>
      </c>
      <c r="D41" s="71">
        <v>17</v>
      </c>
      <c r="E41" s="81">
        <v>0.37999999999999995</v>
      </c>
      <c r="F41" s="71">
        <v>0</v>
      </c>
      <c r="G41" s="71">
        <v>0</v>
      </c>
      <c r="H41" s="81">
        <v>0</v>
      </c>
    </row>
    <row r="42" spans="1:8" ht="15.75">
      <c r="A42" s="71">
        <v>38</v>
      </c>
      <c r="B42" s="78" t="s">
        <v>416</v>
      </c>
      <c r="C42" s="78" t="s">
        <v>8</v>
      </c>
      <c r="D42" s="71">
        <v>7</v>
      </c>
      <c r="E42" s="81">
        <v>0.16125</v>
      </c>
      <c r="F42" s="71">
        <v>0</v>
      </c>
      <c r="G42" s="71">
        <v>3</v>
      </c>
      <c r="H42" s="81">
        <v>0.033437499999999995</v>
      </c>
    </row>
    <row r="43" spans="1:8" ht="15.75">
      <c r="A43" s="71">
        <v>39</v>
      </c>
      <c r="B43" s="78" t="s">
        <v>417</v>
      </c>
      <c r="C43" s="78" t="s">
        <v>8</v>
      </c>
      <c r="D43" s="71">
        <v>8</v>
      </c>
      <c r="E43" s="81">
        <v>0.26875</v>
      </c>
      <c r="F43" s="71">
        <v>0</v>
      </c>
      <c r="G43" s="71">
        <v>10</v>
      </c>
      <c r="H43" s="81">
        <v>0.12999999999999998</v>
      </c>
    </row>
    <row r="44" spans="1:8" ht="15.75">
      <c r="A44" s="71">
        <v>40</v>
      </c>
      <c r="B44" s="78" t="s">
        <v>419</v>
      </c>
      <c r="C44" s="78" t="s">
        <v>6</v>
      </c>
      <c r="D44" s="71">
        <v>2</v>
      </c>
      <c r="E44" s="81">
        <v>0.09874999999999999</v>
      </c>
      <c r="F44" s="71">
        <v>0</v>
      </c>
      <c r="G44" s="71">
        <v>5</v>
      </c>
      <c r="H44" s="81">
        <v>0.9299999999999999</v>
      </c>
    </row>
    <row r="45" spans="1:8" ht="15.75">
      <c r="A45" s="71">
        <v>41</v>
      </c>
      <c r="B45" s="78" t="s">
        <v>607</v>
      </c>
      <c r="C45" s="78" t="s">
        <v>6</v>
      </c>
      <c r="D45" s="71">
        <v>1</v>
      </c>
      <c r="E45" s="81">
        <v>0.08</v>
      </c>
      <c r="F45" s="71">
        <v>0</v>
      </c>
      <c r="G45" s="71">
        <v>0</v>
      </c>
      <c r="H45" s="81">
        <v>0</v>
      </c>
    </row>
    <row r="46" spans="1:8" ht="15.75">
      <c r="A46" s="71">
        <v>42</v>
      </c>
      <c r="B46" s="78" t="s">
        <v>603</v>
      </c>
      <c r="C46" s="78" t="s">
        <v>8</v>
      </c>
      <c r="D46" s="71">
        <f>5+2</f>
        <v>7</v>
      </c>
      <c r="E46" s="81">
        <v>0.207425</v>
      </c>
      <c r="F46" s="71">
        <v>0</v>
      </c>
      <c r="G46" s="71">
        <v>0</v>
      </c>
      <c r="H46" s="81">
        <v>0</v>
      </c>
    </row>
    <row r="47" spans="1:8" ht="15.75">
      <c r="A47" s="71">
        <v>43</v>
      </c>
      <c r="B47" s="78" t="s">
        <v>422</v>
      </c>
      <c r="C47" s="78" t="s">
        <v>6</v>
      </c>
      <c r="D47" s="71">
        <v>1</v>
      </c>
      <c r="E47" s="81">
        <v>0.07625</v>
      </c>
      <c r="F47" s="71">
        <v>0</v>
      </c>
      <c r="G47" s="71">
        <v>0</v>
      </c>
      <c r="H47" s="81">
        <v>0</v>
      </c>
    </row>
    <row r="48" spans="1:8" ht="15.75">
      <c r="A48" s="71">
        <v>44</v>
      </c>
      <c r="B48" s="78" t="s">
        <v>423</v>
      </c>
      <c r="C48" s="78" t="s">
        <v>6</v>
      </c>
      <c r="D48" s="71">
        <v>0</v>
      </c>
      <c r="E48" s="81">
        <v>0</v>
      </c>
      <c r="F48" s="71">
        <v>0</v>
      </c>
      <c r="G48" s="71">
        <v>1</v>
      </c>
      <c r="H48" s="81">
        <v>0.012499999999999999</v>
      </c>
    </row>
    <row r="49" spans="1:8" ht="15.75">
      <c r="A49" s="71">
        <v>45</v>
      </c>
      <c r="B49" s="78" t="s">
        <v>424</v>
      </c>
      <c r="C49" s="78" t="s">
        <v>7</v>
      </c>
      <c r="D49" s="71">
        <v>77</v>
      </c>
      <c r="E49" s="81">
        <v>2.5424999999999995</v>
      </c>
      <c r="F49" s="71">
        <v>0</v>
      </c>
      <c r="G49" s="71">
        <v>0</v>
      </c>
      <c r="H49" s="81">
        <v>0</v>
      </c>
    </row>
    <row r="50" spans="1:8" ht="15.75">
      <c r="A50" s="71">
        <v>46</v>
      </c>
      <c r="B50" s="78" t="s">
        <v>616</v>
      </c>
      <c r="C50" s="78" t="s">
        <v>6</v>
      </c>
      <c r="D50" s="71">
        <v>1</v>
      </c>
      <c r="E50" s="81">
        <v>0.08625000000000001</v>
      </c>
      <c r="F50" s="71">
        <v>0</v>
      </c>
      <c r="G50" s="71">
        <v>0</v>
      </c>
      <c r="H50" s="81">
        <v>0</v>
      </c>
    </row>
    <row r="51" spans="1:8" ht="15.75">
      <c r="A51" s="71">
        <v>47</v>
      </c>
      <c r="B51" s="78" t="s">
        <v>425</v>
      </c>
      <c r="C51" s="78" t="s">
        <v>10</v>
      </c>
      <c r="D51" s="71">
        <v>2</v>
      </c>
      <c r="E51" s="81">
        <v>0.08035</v>
      </c>
      <c r="F51" s="71">
        <v>0</v>
      </c>
      <c r="G51" s="71">
        <v>4</v>
      </c>
      <c r="H51" s="81">
        <v>0.034999999999999996</v>
      </c>
    </row>
    <row r="52" spans="1:8" ht="15.75">
      <c r="A52" s="71">
        <v>48</v>
      </c>
      <c r="B52" s="78" t="s">
        <v>426</v>
      </c>
      <c r="C52" s="78" t="s">
        <v>6</v>
      </c>
      <c r="D52" s="71">
        <v>5</v>
      </c>
      <c r="E52" s="81">
        <v>0.19874999999999998</v>
      </c>
      <c r="F52" s="71">
        <v>0</v>
      </c>
      <c r="G52" s="71">
        <v>1</v>
      </c>
      <c r="H52" s="81">
        <v>0.0625</v>
      </c>
    </row>
    <row r="53" spans="1:8" ht="15.75">
      <c r="A53" s="71">
        <v>49</v>
      </c>
      <c r="B53" s="78" t="s">
        <v>427</v>
      </c>
      <c r="C53" s="78" t="s">
        <v>10</v>
      </c>
      <c r="D53" s="71">
        <v>6</v>
      </c>
      <c r="E53" s="81">
        <v>0.1305</v>
      </c>
      <c r="F53" s="71">
        <v>0</v>
      </c>
      <c r="G53" s="71">
        <v>6</v>
      </c>
      <c r="H53" s="81">
        <v>1.145</v>
      </c>
    </row>
    <row r="54" spans="1:8" ht="15.75">
      <c r="A54" s="71">
        <v>50</v>
      </c>
      <c r="B54" s="78" t="s">
        <v>428</v>
      </c>
      <c r="C54" s="78" t="s">
        <v>6</v>
      </c>
      <c r="D54" s="71">
        <v>2</v>
      </c>
      <c r="E54" s="81">
        <v>0.08750000000000001</v>
      </c>
      <c r="F54" s="71">
        <v>0</v>
      </c>
      <c r="G54" s="71">
        <v>2</v>
      </c>
      <c r="H54" s="81">
        <v>0.033749999999999995</v>
      </c>
    </row>
    <row r="55" spans="1:8" ht="15.75">
      <c r="A55" s="71">
        <v>51</v>
      </c>
      <c r="B55" s="78" t="s">
        <v>429</v>
      </c>
      <c r="C55" s="78" t="s">
        <v>7</v>
      </c>
      <c r="D55" s="71">
        <v>71</v>
      </c>
      <c r="E55" s="81">
        <v>1.6862499999999998</v>
      </c>
      <c r="F55" s="71">
        <v>0</v>
      </c>
      <c r="G55" s="71">
        <v>1</v>
      </c>
      <c r="H55" s="81">
        <v>0.024999999999999998</v>
      </c>
    </row>
    <row r="56" spans="1:8" ht="15.75">
      <c r="A56" s="71">
        <v>52</v>
      </c>
      <c r="B56" s="78" t="s">
        <v>430</v>
      </c>
      <c r="C56" s="78" t="s">
        <v>7</v>
      </c>
      <c r="D56" s="71">
        <v>0</v>
      </c>
      <c r="E56" s="81">
        <v>0</v>
      </c>
      <c r="F56" s="71">
        <v>0</v>
      </c>
      <c r="G56" s="71">
        <v>1</v>
      </c>
      <c r="H56" s="81">
        <v>0.03125</v>
      </c>
    </row>
    <row r="57" spans="1:8" ht="15.75">
      <c r="A57" s="71">
        <v>53</v>
      </c>
      <c r="B57" s="78" t="s">
        <v>431</v>
      </c>
      <c r="C57" s="78" t="s">
        <v>8</v>
      </c>
      <c r="D57" s="71">
        <v>8</v>
      </c>
      <c r="E57" s="81">
        <v>0.5</v>
      </c>
      <c r="F57" s="71">
        <v>0</v>
      </c>
      <c r="G57" s="71">
        <v>3</v>
      </c>
      <c r="H57" s="81">
        <v>0.0775</v>
      </c>
    </row>
    <row r="58" spans="1:8" ht="15.75">
      <c r="A58" s="71">
        <v>54</v>
      </c>
      <c r="B58" s="78" t="s">
        <v>331</v>
      </c>
      <c r="C58" s="78" t="s">
        <v>7</v>
      </c>
      <c r="D58" s="71">
        <v>5</v>
      </c>
      <c r="E58" s="81">
        <v>0.10999999999999999</v>
      </c>
      <c r="F58" s="71">
        <v>0</v>
      </c>
      <c r="G58" s="71">
        <v>0</v>
      </c>
      <c r="H58" s="81">
        <v>0</v>
      </c>
    </row>
    <row r="59" spans="1:8" ht="15.75">
      <c r="A59" s="71">
        <v>55</v>
      </c>
      <c r="B59" s="78" t="s">
        <v>432</v>
      </c>
      <c r="C59" s="78" t="s">
        <v>7</v>
      </c>
      <c r="D59" s="71">
        <v>2</v>
      </c>
      <c r="E59" s="81">
        <v>0.07125</v>
      </c>
      <c r="F59" s="71">
        <v>0</v>
      </c>
      <c r="G59" s="71">
        <v>7</v>
      </c>
      <c r="H59" s="81">
        <v>0.06374999999999999</v>
      </c>
    </row>
    <row r="60" spans="1:8" ht="15.75">
      <c r="A60" s="71">
        <v>56</v>
      </c>
      <c r="B60" s="78" t="s">
        <v>613</v>
      </c>
      <c r="C60" s="78"/>
      <c r="D60" s="71">
        <v>1</v>
      </c>
      <c r="E60" s="81">
        <v>0.07375</v>
      </c>
      <c r="F60" s="71">
        <v>0</v>
      </c>
      <c r="G60" s="71">
        <v>0</v>
      </c>
      <c r="H60" s="81">
        <v>0</v>
      </c>
    </row>
    <row r="61" spans="1:8" ht="15.75">
      <c r="A61" s="71">
        <v>57</v>
      </c>
      <c r="B61" s="78" t="s">
        <v>434</v>
      </c>
      <c r="C61" s="78" t="s">
        <v>6</v>
      </c>
      <c r="D61" s="71">
        <v>0</v>
      </c>
      <c r="E61" s="81">
        <v>0</v>
      </c>
      <c r="F61" s="71">
        <v>0</v>
      </c>
      <c r="G61" s="71">
        <v>2</v>
      </c>
      <c r="H61" s="81">
        <v>0.0375</v>
      </c>
    </row>
    <row r="62" spans="1:8" ht="15.75">
      <c r="A62" s="71">
        <v>58</v>
      </c>
      <c r="B62" s="78" t="s">
        <v>436</v>
      </c>
      <c r="C62" s="78" t="s">
        <v>8</v>
      </c>
      <c r="D62" s="71">
        <v>1</v>
      </c>
      <c r="E62" s="81">
        <v>0.08</v>
      </c>
      <c r="F62" s="71">
        <v>0</v>
      </c>
      <c r="G62" s="71">
        <v>2</v>
      </c>
      <c r="H62" s="81">
        <v>0.015</v>
      </c>
    </row>
    <row r="63" spans="1:8" ht="15.75">
      <c r="A63" s="71">
        <v>59</v>
      </c>
      <c r="B63" s="78" t="s">
        <v>438</v>
      </c>
      <c r="C63" s="78" t="s">
        <v>8</v>
      </c>
      <c r="D63" s="71">
        <v>5</v>
      </c>
      <c r="E63" s="81">
        <v>0.12125</v>
      </c>
      <c r="F63" s="71">
        <v>0</v>
      </c>
      <c r="G63" s="71">
        <v>5</v>
      </c>
      <c r="H63" s="81">
        <v>0.07625</v>
      </c>
    </row>
    <row r="64" spans="1:8" ht="15.75">
      <c r="A64" s="71">
        <v>60</v>
      </c>
      <c r="B64" s="78" t="s">
        <v>439</v>
      </c>
      <c r="C64" s="78" t="s">
        <v>8</v>
      </c>
      <c r="D64" s="71">
        <v>8</v>
      </c>
      <c r="E64" s="81">
        <v>0.18249999999999997</v>
      </c>
      <c r="F64" s="71">
        <v>0</v>
      </c>
      <c r="G64" s="71">
        <v>1</v>
      </c>
      <c r="H64" s="81">
        <v>0.008749999999999999</v>
      </c>
    </row>
    <row r="65" spans="1:8" ht="15.75">
      <c r="A65" s="71">
        <v>61</v>
      </c>
      <c r="B65" s="78" t="s">
        <v>614</v>
      </c>
      <c r="C65" s="78" t="s">
        <v>7</v>
      </c>
      <c r="D65" s="71">
        <v>1</v>
      </c>
      <c r="E65" s="81">
        <v>0.31124999999999997</v>
      </c>
      <c r="F65" s="71">
        <v>0</v>
      </c>
      <c r="G65" s="71">
        <v>0</v>
      </c>
      <c r="H65" s="81">
        <v>0</v>
      </c>
    </row>
    <row r="66" spans="1:8" ht="15.75">
      <c r="A66" s="71">
        <v>62</v>
      </c>
      <c r="B66" s="78" t="s">
        <v>576</v>
      </c>
      <c r="C66" s="78" t="s">
        <v>7</v>
      </c>
      <c r="D66" s="71">
        <v>0</v>
      </c>
      <c r="E66" s="81">
        <v>0</v>
      </c>
      <c r="F66" s="71">
        <v>0</v>
      </c>
      <c r="G66" s="71">
        <v>1</v>
      </c>
      <c r="H66" s="81">
        <v>0.012499999999999999</v>
      </c>
    </row>
    <row r="67" spans="1:8" ht="15.75">
      <c r="A67" s="71">
        <v>63</v>
      </c>
      <c r="B67" s="78" t="s">
        <v>442</v>
      </c>
      <c r="C67" s="78" t="s">
        <v>7</v>
      </c>
      <c r="D67" s="71">
        <v>0</v>
      </c>
      <c r="E67" s="81">
        <v>0</v>
      </c>
      <c r="F67" s="71">
        <v>0</v>
      </c>
      <c r="G67" s="71">
        <v>5</v>
      </c>
      <c r="H67" s="81">
        <v>0.06749999999999999</v>
      </c>
    </row>
    <row r="68" spans="1:8" ht="15.75">
      <c r="A68" s="71">
        <v>64</v>
      </c>
      <c r="B68" s="78" t="s">
        <v>591</v>
      </c>
      <c r="C68" s="78" t="s">
        <v>615</v>
      </c>
      <c r="D68" s="71">
        <v>1</v>
      </c>
      <c r="E68" s="81">
        <v>0.06624999999999999</v>
      </c>
      <c r="F68" s="71">
        <v>0</v>
      </c>
      <c r="G68" s="71">
        <v>1</v>
      </c>
      <c r="H68" s="81">
        <v>0.015</v>
      </c>
    </row>
    <row r="69" spans="1:8" ht="15.75">
      <c r="A69" s="71">
        <v>65</v>
      </c>
      <c r="B69" s="78" t="s">
        <v>578</v>
      </c>
      <c r="C69" s="78" t="s">
        <v>7</v>
      </c>
      <c r="D69" s="71">
        <v>0</v>
      </c>
      <c r="E69" s="81">
        <v>0</v>
      </c>
      <c r="F69" s="71">
        <v>0</v>
      </c>
      <c r="G69" s="71">
        <v>1</v>
      </c>
      <c r="H69" s="81">
        <v>0.016249999999999997</v>
      </c>
    </row>
    <row r="70" spans="1:8" ht="15.75">
      <c r="A70" s="71">
        <v>66</v>
      </c>
      <c r="B70" s="78" t="s">
        <v>445</v>
      </c>
      <c r="C70" s="78" t="s">
        <v>6</v>
      </c>
      <c r="D70" s="71">
        <v>1</v>
      </c>
      <c r="E70" s="81">
        <v>0.06874999999999999</v>
      </c>
      <c r="F70" s="71">
        <v>0</v>
      </c>
      <c r="G70" s="71">
        <v>8</v>
      </c>
      <c r="H70" s="81">
        <v>0.12999999999999998</v>
      </c>
    </row>
    <row r="71" spans="1:8" ht="15.75">
      <c r="A71" s="71">
        <v>67</v>
      </c>
      <c r="B71" s="78" t="s">
        <v>448</v>
      </c>
      <c r="C71" s="78" t="s">
        <v>6</v>
      </c>
      <c r="D71" s="71">
        <v>2</v>
      </c>
      <c r="E71" s="81">
        <v>0.09874999999999999</v>
      </c>
      <c r="F71" s="71">
        <v>0</v>
      </c>
      <c r="G71" s="71">
        <v>1</v>
      </c>
      <c r="H71" s="81">
        <v>0.012499999999999999</v>
      </c>
    </row>
    <row r="72" spans="1:8" ht="15.75">
      <c r="A72" s="71">
        <v>68</v>
      </c>
      <c r="B72" s="78" t="s">
        <v>449</v>
      </c>
      <c r="C72" s="78" t="s">
        <v>7</v>
      </c>
      <c r="D72" s="71">
        <v>4</v>
      </c>
      <c r="E72" s="81">
        <v>0.11374999999999999</v>
      </c>
      <c r="F72" s="71">
        <v>0</v>
      </c>
      <c r="G72" s="71">
        <v>0</v>
      </c>
      <c r="H72" s="81">
        <v>0</v>
      </c>
    </row>
    <row r="73" spans="1:8" ht="15.75">
      <c r="A73" s="71">
        <v>69</v>
      </c>
      <c r="B73" s="78" t="s">
        <v>608</v>
      </c>
      <c r="C73" s="78" t="s">
        <v>7</v>
      </c>
      <c r="D73" s="71">
        <v>2</v>
      </c>
      <c r="E73" s="81">
        <v>0.07625</v>
      </c>
      <c r="F73" s="71">
        <v>0</v>
      </c>
      <c r="G73" s="71">
        <v>0</v>
      </c>
      <c r="H73" s="81">
        <v>0</v>
      </c>
    </row>
    <row r="74" spans="1:8" ht="15.75">
      <c r="A74" s="71">
        <v>70</v>
      </c>
      <c r="B74" s="78" t="s">
        <v>450</v>
      </c>
      <c r="C74" s="78" t="s">
        <v>7</v>
      </c>
      <c r="D74" s="71">
        <v>4</v>
      </c>
      <c r="E74" s="81">
        <v>0.36749999999999994</v>
      </c>
      <c r="F74" s="71">
        <v>0</v>
      </c>
      <c r="G74" s="71">
        <v>5</v>
      </c>
      <c r="H74" s="81">
        <v>0.06749999999999999</v>
      </c>
    </row>
    <row r="75" spans="1:8" ht="15.75">
      <c r="A75" s="71">
        <v>71</v>
      </c>
      <c r="B75" s="78" t="s">
        <v>452</v>
      </c>
      <c r="C75" s="78" t="s">
        <v>7</v>
      </c>
      <c r="D75" s="71">
        <v>6</v>
      </c>
      <c r="E75" s="81">
        <v>0.38875</v>
      </c>
      <c r="F75" s="71">
        <v>0</v>
      </c>
      <c r="G75" s="71">
        <v>21</v>
      </c>
      <c r="H75" s="81">
        <v>0.3659874999999999</v>
      </c>
    </row>
    <row r="76" spans="1:8" ht="15.75">
      <c r="A76" s="71">
        <v>72</v>
      </c>
      <c r="B76" s="78" t="s">
        <v>588</v>
      </c>
      <c r="C76" s="78" t="s">
        <v>6</v>
      </c>
      <c r="D76" s="71">
        <v>0</v>
      </c>
      <c r="E76" s="81">
        <v>0</v>
      </c>
      <c r="F76" s="71">
        <v>0</v>
      </c>
      <c r="G76" s="71">
        <v>1</v>
      </c>
      <c r="H76" s="81">
        <v>0.0075</v>
      </c>
    </row>
    <row r="77" spans="1:8" ht="15.75">
      <c r="A77" s="71">
        <v>73</v>
      </c>
      <c r="B77" s="78" t="s">
        <v>455</v>
      </c>
      <c r="C77" s="78" t="s">
        <v>456</v>
      </c>
      <c r="D77" s="71">
        <v>3</v>
      </c>
      <c r="E77" s="81">
        <v>0.1025</v>
      </c>
      <c r="F77" s="71">
        <v>0</v>
      </c>
      <c r="G77" s="71">
        <v>6</v>
      </c>
      <c r="H77" s="81">
        <v>0.1025</v>
      </c>
    </row>
    <row r="78" spans="1:8" ht="15.75">
      <c r="A78" s="71">
        <v>74</v>
      </c>
      <c r="B78" s="78" t="s">
        <v>587</v>
      </c>
      <c r="C78" s="78" t="s">
        <v>6</v>
      </c>
      <c r="D78" s="71">
        <v>0</v>
      </c>
      <c r="E78" s="81">
        <v>0</v>
      </c>
      <c r="F78" s="71">
        <v>0</v>
      </c>
      <c r="G78" s="71">
        <v>1</v>
      </c>
      <c r="H78" s="81">
        <v>0.017499999999999998</v>
      </c>
    </row>
    <row r="79" spans="1:8" ht="15.75">
      <c r="A79" s="71">
        <v>75</v>
      </c>
      <c r="B79" s="78" t="s">
        <v>605</v>
      </c>
      <c r="C79" s="78" t="s">
        <v>6</v>
      </c>
      <c r="D79" s="71">
        <v>2</v>
      </c>
      <c r="E79" s="81">
        <v>0.9362499999999999</v>
      </c>
      <c r="F79" s="71">
        <v>0</v>
      </c>
      <c r="G79" s="71">
        <v>0</v>
      </c>
      <c r="H79" s="81">
        <v>0</v>
      </c>
    </row>
    <row r="80" spans="1:8" ht="15.75">
      <c r="A80" s="71">
        <v>76</v>
      </c>
      <c r="B80" s="78" t="s">
        <v>458</v>
      </c>
      <c r="C80" s="78" t="s">
        <v>7</v>
      </c>
      <c r="D80" s="71">
        <v>8</v>
      </c>
      <c r="E80" s="81">
        <v>0.18624999999999997</v>
      </c>
      <c r="F80" s="71">
        <v>0</v>
      </c>
      <c r="G80" s="71">
        <v>3</v>
      </c>
      <c r="H80" s="81">
        <v>0.049999999999999996</v>
      </c>
    </row>
    <row r="81" spans="1:8" ht="15.75">
      <c r="A81" s="71">
        <v>77</v>
      </c>
      <c r="B81" s="78" t="s">
        <v>461</v>
      </c>
      <c r="C81" s="78" t="s">
        <v>8</v>
      </c>
      <c r="D81" s="71">
        <v>2</v>
      </c>
      <c r="E81" s="81">
        <v>0.24</v>
      </c>
      <c r="F81" s="71">
        <v>0</v>
      </c>
      <c r="G81" s="71">
        <v>1</v>
      </c>
      <c r="H81" s="81">
        <v>0.013749999999999998</v>
      </c>
    </row>
    <row r="82" spans="1:8" ht="15.75">
      <c r="A82" s="71">
        <v>78</v>
      </c>
      <c r="B82" s="78" t="s">
        <v>332</v>
      </c>
      <c r="C82" s="78" t="s">
        <v>7</v>
      </c>
      <c r="D82" s="71">
        <v>0</v>
      </c>
      <c r="E82" s="81">
        <v>0</v>
      </c>
      <c r="F82" s="71">
        <v>0</v>
      </c>
      <c r="G82" s="71">
        <v>2</v>
      </c>
      <c r="H82" s="81">
        <v>0.008124999999999999</v>
      </c>
    </row>
    <row r="83" spans="1:8" ht="15.75">
      <c r="A83" s="71">
        <v>79</v>
      </c>
      <c r="B83" s="78" t="s">
        <v>462</v>
      </c>
      <c r="C83" s="78" t="s">
        <v>7</v>
      </c>
      <c r="D83" s="71">
        <v>5</v>
      </c>
      <c r="E83" s="81">
        <v>0.14375</v>
      </c>
      <c r="F83" s="71">
        <v>0</v>
      </c>
      <c r="G83" s="71">
        <v>0</v>
      </c>
      <c r="H83" s="81">
        <v>0</v>
      </c>
    </row>
    <row r="84" spans="1:8" ht="15.75">
      <c r="A84" s="71">
        <v>80</v>
      </c>
      <c r="B84" s="78" t="s">
        <v>333</v>
      </c>
      <c r="C84" s="78" t="s">
        <v>7</v>
      </c>
      <c r="D84" s="71">
        <v>1</v>
      </c>
      <c r="E84" s="81">
        <v>0.06499999999999999</v>
      </c>
      <c r="F84" s="71">
        <v>0</v>
      </c>
      <c r="G84" s="71">
        <v>0</v>
      </c>
      <c r="H84" s="81">
        <v>0</v>
      </c>
    </row>
    <row r="85" spans="1:8" ht="15.75">
      <c r="A85" s="71">
        <v>81</v>
      </c>
      <c r="B85" s="78" t="s">
        <v>463</v>
      </c>
      <c r="C85" s="78" t="s">
        <v>10</v>
      </c>
      <c r="D85" s="71">
        <v>6</v>
      </c>
      <c r="E85" s="81">
        <v>0.16</v>
      </c>
      <c r="F85" s="71">
        <v>0</v>
      </c>
      <c r="G85" s="71">
        <v>2</v>
      </c>
      <c r="H85" s="81">
        <v>0.35000000000000003</v>
      </c>
    </row>
    <row r="86" spans="1:8" ht="15.75">
      <c r="A86" s="71">
        <v>82</v>
      </c>
      <c r="B86" s="78" t="s">
        <v>466</v>
      </c>
      <c r="C86" s="78" t="s">
        <v>8</v>
      </c>
      <c r="D86" s="71">
        <v>3</v>
      </c>
      <c r="E86" s="81">
        <v>0.1175</v>
      </c>
      <c r="F86" s="71">
        <v>0</v>
      </c>
      <c r="G86" s="71">
        <v>2</v>
      </c>
      <c r="H86" s="81">
        <v>0.06874999999999999</v>
      </c>
    </row>
    <row r="87" spans="1:8" ht="15.75">
      <c r="A87" s="71">
        <v>83</v>
      </c>
      <c r="B87" s="78" t="s">
        <v>467</v>
      </c>
      <c r="C87" s="78" t="s">
        <v>6</v>
      </c>
      <c r="D87" s="71">
        <v>26</v>
      </c>
      <c r="E87" s="81">
        <v>0.4775</v>
      </c>
      <c r="F87" s="71">
        <v>20</v>
      </c>
      <c r="G87" s="71">
        <v>6</v>
      </c>
      <c r="H87" s="81">
        <v>0.08625000000000001</v>
      </c>
    </row>
    <row r="88" spans="1:8" ht="15.75">
      <c r="A88" s="71">
        <v>84</v>
      </c>
      <c r="B88" s="78" t="s">
        <v>468</v>
      </c>
      <c r="C88" s="78" t="s">
        <v>11</v>
      </c>
      <c r="D88" s="71">
        <v>15</v>
      </c>
      <c r="E88" s="81">
        <v>0.30124999999999996</v>
      </c>
      <c r="F88" s="71">
        <v>10</v>
      </c>
      <c r="G88" s="71">
        <v>7</v>
      </c>
      <c r="H88" s="81">
        <v>0.10874999999999999</v>
      </c>
    </row>
    <row r="89" spans="1:8" ht="15.75">
      <c r="A89" s="71">
        <v>85</v>
      </c>
      <c r="B89" s="78" t="s">
        <v>469</v>
      </c>
      <c r="C89" s="78" t="s">
        <v>10</v>
      </c>
      <c r="D89" s="71">
        <v>1</v>
      </c>
      <c r="E89" s="81">
        <v>0.08</v>
      </c>
      <c r="F89" s="71">
        <v>0</v>
      </c>
      <c r="G89" s="71">
        <v>0</v>
      </c>
      <c r="H89" s="81">
        <v>0</v>
      </c>
    </row>
    <row r="90" spans="1:8" ht="15.75">
      <c r="A90" s="71">
        <v>86</v>
      </c>
      <c r="B90" s="78" t="s">
        <v>470</v>
      </c>
      <c r="C90" s="78" t="s">
        <v>8</v>
      </c>
      <c r="D90" s="71">
        <v>0</v>
      </c>
      <c r="E90" s="81">
        <v>0</v>
      </c>
      <c r="F90" s="71">
        <v>0</v>
      </c>
      <c r="G90" s="71">
        <v>1</v>
      </c>
      <c r="H90" s="81">
        <v>0.012499999999999999</v>
      </c>
    </row>
    <row r="91" spans="1:8" ht="15.75">
      <c r="A91" s="71">
        <v>87</v>
      </c>
      <c r="B91" s="78" t="s">
        <v>471</v>
      </c>
      <c r="C91" s="78" t="s">
        <v>6</v>
      </c>
      <c r="D91" s="71">
        <v>10</v>
      </c>
      <c r="E91" s="81">
        <v>0.12874999999999998</v>
      </c>
      <c r="F91" s="71">
        <v>1</v>
      </c>
      <c r="G91" s="71">
        <v>0</v>
      </c>
      <c r="H91" s="81">
        <v>0</v>
      </c>
    </row>
    <row r="92" spans="1:8" ht="15.75">
      <c r="A92" s="71">
        <v>88</v>
      </c>
      <c r="B92" s="78" t="s">
        <v>585</v>
      </c>
      <c r="C92" s="78" t="s">
        <v>7</v>
      </c>
      <c r="D92" s="71">
        <v>2</v>
      </c>
      <c r="E92" s="81">
        <v>0.09874999999999999</v>
      </c>
      <c r="F92" s="71">
        <v>1</v>
      </c>
      <c r="G92" s="71">
        <v>2</v>
      </c>
      <c r="H92" s="81">
        <v>0.02625</v>
      </c>
    </row>
    <row r="93" spans="1:8" ht="15.75">
      <c r="A93" s="71">
        <v>89</v>
      </c>
      <c r="B93" s="78" t="s">
        <v>472</v>
      </c>
      <c r="C93" s="78" t="s">
        <v>8</v>
      </c>
      <c r="D93" s="71">
        <v>27</v>
      </c>
      <c r="E93" s="81">
        <v>2.1553999999999998</v>
      </c>
      <c r="F93" s="71">
        <v>3</v>
      </c>
      <c r="G93" s="71">
        <v>4</v>
      </c>
      <c r="H93" s="81">
        <v>0.0525</v>
      </c>
    </row>
    <row r="94" spans="1:8" ht="15.75">
      <c r="A94" s="71">
        <v>90</v>
      </c>
      <c r="B94" s="78" t="s">
        <v>473</v>
      </c>
      <c r="C94" s="78" t="s">
        <v>8</v>
      </c>
      <c r="D94" s="71">
        <v>2</v>
      </c>
      <c r="E94" s="81">
        <v>0.08</v>
      </c>
      <c r="F94" s="71">
        <v>0</v>
      </c>
      <c r="G94" s="71">
        <v>0</v>
      </c>
      <c r="H94" s="81">
        <v>0</v>
      </c>
    </row>
    <row r="95" spans="1:8" ht="15.75">
      <c r="A95" s="71">
        <v>91</v>
      </c>
      <c r="B95" s="78" t="s">
        <v>598</v>
      </c>
      <c r="C95" s="78" t="s">
        <v>7</v>
      </c>
      <c r="D95" s="71">
        <v>3</v>
      </c>
      <c r="E95" s="81">
        <v>0.07253749999999999</v>
      </c>
      <c r="F95" s="71">
        <v>0</v>
      </c>
      <c r="G95" s="71">
        <v>0</v>
      </c>
      <c r="H95" s="81">
        <v>0</v>
      </c>
    </row>
    <row r="96" spans="1:8" ht="15.75">
      <c r="A96" s="71">
        <v>92</v>
      </c>
      <c r="B96" s="78" t="s">
        <v>336</v>
      </c>
      <c r="C96" s="78" t="s">
        <v>7</v>
      </c>
      <c r="D96" s="71">
        <v>1</v>
      </c>
      <c r="E96" s="81">
        <v>0.07125</v>
      </c>
      <c r="F96" s="71">
        <v>0</v>
      </c>
      <c r="G96" s="71">
        <v>0</v>
      </c>
      <c r="H96" s="81">
        <v>0</v>
      </c>
    </row>
    <row r="97" spans="1:8" ht="15.75">
      <c r="A97" s="71">
        <v>93</v>
      </c>
      <c r="B97" s="78" t="s">
        <v>580</v>
      </c>
      <c r="C97" s="78" t="s">
        <v>7</v>
      </c>
      <c r="D97" s="71">
        <v>1</v>
      </c>
      <c r="E97" s="81">
        <v>0.07125</v>
      </c>
      <c r="F97" s="71">
        <v>0</v>
      </c>
      <c r="G97" s="71">
        <v>1</v>
      </c>
      <c r="H97" s="81">
        <v>0.125</v>
      </c>
    </row>
    <row r="98" spans="1:8" ht="15.75">
      <c r="A98" s="71">
        <v>94</v>
      </c>
      <c r="B98" s="78" t="s">
        <v>474</v>
      </c>
      <c r="C98" s="78" t="s">
        <v>6</v>
      </c>
      <c r="D98" s="71">
        <v>10</v>
      </c>
      <c r="E98" s="81">
        <v>0.7112499999999999</v>
      </c>
      <c r="F98" s="71">
        <v>8</v>
      </c>
      <c r="G98" s="71">
        <v>3</v>
      </c>
      <c r="H98" s="81">
        <v>0.07375</v>
      </c>
    </row>
    <row r="99" spans="1:8" ht="15.75">
      <c r="A99" s="71">
        <v>95</v>
      </c>
      <c r="B99" s="78" t="s">
        <v>474</v>
      </c>
      <c r="C99" s="78" t="s">
        <v>8</v>
      </c>
      <c r="D99" s="71">
        <v>11</v>
      </c>
      <c r="E99" s="81">
        <v>0.17624999999999996</v>
      </c>
      <c r="F99" s="71">
        <v>6</v>
      </c>
      <c r="G99" s="71">
        <v>3</v>
      </c>
      <c r="H99" s="81">
        <v>0.07375</v>
      </c>
    </row>
    <row r="100" spans="1:8" ht="15.75">
      <c r="A100" s="71">
        <v>96</v>
      </c>
      <c r="B100" s="78" t="s">
        <v>475</v>
      </c>
      <c r="C100" s="78" t="s">
        <v>7</v>
      </c>
      <c r="D100" s="71">
        <v>1</v>
      </c>
      <c r="E100" s="81">
        <v>0.07375</v>
      </c>
      <c r="F100" s="71">
        <v>0</v>
      </c>
      <c r="G100" s="71">
        <v>0</v>
      </c>
      <c r="H100" s="81">
        <v>0</v>
      </c>
    </row>
    <row r="101" spans="1:8" ht="15.75">
      <c r="A101" s="71">
        <v>97</v>
      </c>
      <c r="B101" s="78" t="s">
        <v>476</v>
      </c>
      <c r="C101" s="78" t="s">
        <v>9</v>
      </c>
      <c r="D101" s="71">
        <v>0</v>
      </c>
      <c r="E101" s="81">
        <v>0</v>
      </c>
      <c r="F101" s="71">
        <v>0</v>
      </c>
      <c r="G101" s="71">
        <v>1</v>
      </c>
      <c r="H101" s="81">
        <v>0.11875</v>
      </c>
    </row>
    <row r="102" spans="1:8" ht="15.75">
      <c r="A102" s="71">
        <v>98</v>
      </c>
      <c r="B102" s="78" t="s">
        <v>477</v>
      </c>
      <c r="C102" s="78" t="s">
        <v>7</v>
      </c>
      <c r="D102" s="71">
        <v>0</v>
      </c>
      <c r="E102" s="81">
        <v>0</v>
      </c>
      <c r="F102" s="71">
        <v>0</v>
      </c>
      <c r="G102" s="71">
        <v>4</v>
      </c>
      <c r="H102" s="81">
        <v>0.056249999999999994</v>
      </c>
    </row>
    <row r="103" spans="1:8" ht="15.75">
      <c r="A103" s="71">
        <v>99</v>
      </c>
      <c r="B103" s="78" t="s">
        <v>479</v>
      </c>
      <c r="C103" s="78" t="s">
        <v>7</v>
      </c>
      <c r="D103" s="71">
        <v>4</v>
      </c>
      <c r="E103" s="81">
        <v>0.11499999999999999</v>
      </c>
      <c r="F103" s="71">
        <v>3</v>
      </c>
      <c r="G103" s="71">
        <v>0</v>
      </c>
      <c r="H103" s="81">
        <v>0</v>
      </c>
    </row>
    <row r="104" spans="1:8" ht="15.75">
      <c r="A104" s="71">
        <v>100</v>
      </c>
      <c r="B104" s="78" t="s">
        <v>480</v>
      </c>
      <c r="C104" s="78" t="s">
        <v>7</v>
      </c>
      <c r="D104" s="71">
        <v>1</v>
      </c>
      <c r="E104" s="81">
        <v>0.08</v>
      </c>
      <c r="F104" s="71">
        <v>0</v>
      </c>
      <c r="G104" s="71">
        <v>0</v>
      </c>
      <c r="H104" s="81">
        <v>0</v>
      </c>
    </row>
    <row r="105" spans="1:8" ht="15.75">
      <c r="A105" s="71">
        <v>101</v>
      </c>
      <c r="B105" s="78" t="s">
        <v>482</v>
      </c>
      <c r="C105" s="78" t="s">
        <v>6</v>
      </c>
      <c r="D105" s="71">
        <v>0</v>
      </c>
      <c r="E105" s="81">
        <v>0</v>
      </c>
      <c r="F105" s="71">
        <v>0</v>
      </c>
      <c r="G105" s="71">
        <v>1</v>
      </c>
      <c r="H105" s="81">
        <v>0.0075</v>
      </c>
    </row>
    <row r="106" spans="1:8" ht="15.75">
      <c r="A106" s="71">
        <v>102</v>
      </c>
      <c r="B106" s="78" t="s">
        <v>483</v>
      </c>
      <c r="C106" s="78" t="s">
        <v>5</v>
      </c>
      <c r="D106" s="71">
        <v>4</v>
      </c>
      <c r="E106" s="81">
        <v>0.13624999999999998</v>
      </c>
      <c r="F106" s="71">
        <v>0</v>
      </c>
      <c r="G106" s="71">
        <v>6</v>
      </c>
      <c r="H106" s="81">
        <v>0.425</v>
      </c>
    </row>
    <row r="107" spans="1:8" ht="15.75">
      <c r="A107" s="71">
        <v>103</v>
      </c>
      <c r="B107" s="78" t="s">
        <v>484</v>
      </c>
      <c r="C107" s="78" t="s">
        <v>10</v>
      </c>
      <c r="D107" s="71">
        <v>1</v>
      </c>
      <c r="E107" s="81">
        <v>0.08</v>
      </c>
      <c r="F107" s="71">
        <v>0</v>
      </c>
      <c r="G107" s="71">
        <v>39</v>
      </c>
      <c r="H107" s="81">
        <v>0.73125</v>
      </c>
    </row>
    <row r="108" spans="1:8" ht="15.75">
      <c r="A108" s="71">
        <v>104</v>
      </c>
      <c r="B108" s="78" t="s">
        <v>485</v>
      </c>
      <c r="C108" s="78" t="s">
        <v>7</v>
      </c>
      <c r="D108" s="71">
        <v>2</v>
      </c>
      <c r="E108" s="81">
        <v>0.09874999999999999</v>
      </c>
      <c r="F108" s="71">
        <v>1</v>
      </c>
      <c r="G108" s="71">
        <v>0</v>
      </c>
      <c r="H108" s="81">
        <v>0</v>
      </c>
    </row>
    <row r="109" spans="1:8" ht="15.75">
      <c r="A109" s="71">
        <v>105</v>
      </c>
      <c r="B109" s="78" t="s">
        <v>486</v>
      </c>
      <c r="C109" s="78" t="s">
        <v>6</v>
      </c>
      <c r="D109" s="71">
        <v>2</v>
      </c>
      <c r="E109" s="81">
        <v>0.09499999999999999</v>
      </c>
      <c r="F109" s="71">
        <v>1</v>
      </c>
      <c r="G109" s="71">
        <v>4</v>
      </c>
      <c r="H109" s="81">
        <v>0.061875</v>
      </c>
    </row>
    <row r="110" spans="1:8" ht="15.75">
      <c r="A110" s="71">
        <v>106</v>
      </c>
      <c r="B110" s="78" t="s">
        <v>487</v>
      </c>
      <c r="C110" s="78" t="s">
        <v>8</v>
      </c>
      <c r="D110" s="71">
        <v>2</v>
      </c>
      <c r="E110" s="81">
        <v>0.09874999999999999</v>
      </c>
      <c r="F110" s="71">
        <v>1</v>
      </c>
      <c r="G110" s="71">
        <v>0</v>
      </c>
      <c r="H110" s="81">
        <v>0</v>
      </c>
    </row>
    <row r="111" spans="1:8" ht="15.75">
      <c r="A111" s="71">
        <v>107</v>
      </c>
      <c r="B111" s="78" t="s">
        <v>488</v>
      </c>
      <c r="C111" s="78" t="s">
        <v>5</v>
      </c>
      <c r="D111" s="71">
        <v>3</v>
      </c>
      <c r="E111" s="81">
        <v>0.1175</v>
      </c>
      <c r="F111" s="71">
        <v>0</v>
      </c>
      <c r="G111" s="71">
        <v>0</v>
      </c>
      <c r="H111" s="81">
        <v>0</v>
      </c>
    </row>
    <row r="112" spans="1:8" ht="15.75">
      <c r="A112" s="71">
        <v>108</v>
      </c>
      <c r="B112" s="78" t="s">
        <v>489</v>
      </c>
      <c r="C112" s="78" t="s">
        <v>8</v>
      </c>
      <c r="D112" s="71">
        <v>2</v>
      </c>
      <c r="E112" s="81">
        <v>0.0825</v>
      </c>
      <c r="F112" s="71">
        <v>1</v>
      </c>
      <c r="G112" s="71">
        <v>3</v>
      </c>
      <c r="H112" s="81">
        <v>0.023625</v>
      </c>
    </row>
    <row r="113" spans="1:8" ht="15.75">
      <c r="A113" s="71">
        <v>109</v>
      </c>
      <c r="B113" s="78" t="s">
        <v>490</v>
      </c>
      <c r="C113" s="78" t="s">
        <v>7</v>
      </c>
      <c r="D113" s="71">
        <v>3</v>
      </c>
      <c r="E113" s="81">
        <v>0.09874999999999999</v>
      </c>
      <c r="F113" s="71">
        <v>1</v>
      </c>
      <c r="G113" s="71">
        <v>0</v>
      </c>
      <c r="H113" s="81">
        <v>0</v>
      </c>
    </row>
    <row r="114" spans="1:8" ht="15.75">
      <c r="A114" s="71">
        <v>110</v>
      </c>
      <c r="B114" s="78" t="s">
        <v>492</v>
      </c>
      <c r="C114" s="78" t="s">
        <v>6</v>
      </c>
      <c r="D114" s="71">
        <v>1</v>
      </c>
      <c r="E114" s="81">
        <v>0.07375</v>
      </c>
      <c r="F114" s="71">
        <v>0</v>
      </c>
      <c r="G114" s="71">
        <v>1</v>
      </c>
      <c r="H114" s="81">
        <v>0.01875</v>
      </c>
    </row>
    <row r="115" spans="1:8" ht="15.75">
      <c r="A115" s="71">
        <v>111</v>
      </c>
      <c r="B115" s="78" t="s">
        <v>493</v>
      </c>
      <c r="C115" s="78" t="s">
        <v>10</v>
      </c>
      <c r="D115" s="71">
        <v>9</v>
      </c>
      <c r="E115" s="81">
        <v>0.38655</v>
      </c>
      <c r="F115" s="71">
        <v>0</v>
      </c>
      <c r="G115" s="71">
        <v>4</v>
      </c>
      <c r="H115" s="81">
        <v>0.089125</v>
      </c>
    </row>
    <row r="116" spans="1:8" ht="15.75">
      <c r="A116" s="71">
        <v>112</v>
      </c>
      <c r="B116" s="78" t="s">
        <v>496</v>
      </c>
      <c r="C116" s="78" t="s">
        <v>6</v>
      </c>
      <c r="D116" s="71">
        <v>4</v>
      </c>
      <c r="E116" s="81">
        <v>0.09624999999999999</v>
      </c>
      <c r="F116" s="71">
        <v>0</v>
      </c>
      <c r="G116" s="71">
        <v>1</v>
      </c>
      <c r="H116" s="81">
        <v>0.01875</v>
      </c>
    </row>
    <row r="117" spans="1:8" ht="15.75">
      <c r="A117" s="71">
        <v>113</v>
      </c>
      <c r="B117" s="78" t="s">
        <v>497</v>
      </c>
      <c r="C117" s="78" t="s">
        <v>5</v>
      </c>
      <c r="D117" s="71">
        <v>3</v>
      </c>
      <c r="E117" s="81">
        <v>0.7055</v>
      </c>
      <c r="F117" s="71">
        <v>0</v>
      </c>
      <c r="G117" s="71">
        <v>1</v>
      </c>
      <c r="H117" s="81">
        <v>0.0379375</v>
      </c>
    </row>
    <row r="118" spans="1:8" ht="15.75">
      <c r="A118" s="71">
        <v>114</v>
      </c>
      <c r="B118" s="78" t="s">
        <v>498</v>
      </c>
      <c r="C118" s="78" t="s">
        <v>7</v>
      </c>
      <c r="D118" s="71">
        <v>1</v>
      </c>
      <c r="E118" s="81">
        <v>0.08</v>
      </c>
      <c r="F118" s="71">
        <v>0</v>
      </c>
      <c r="G118" s="71">
        <v>0</v>
      </c>
      <c r="H118" s="81">
        <v>0</v>
      </c>
    </row>
    <row r="119" spans="1:8" ht="15.75">
      <c r="A119" s="71">
        <v>115</v>
      </c>
      <c r="B119" s="78" t="s">
        <v>499</v>
      </c>
      <c r="C119" s="78" t="s">
        <v>6</v>
      </c>
      <c r="D119" s="71">
        <v>1</v>
      </c>
      <c r="E119" s="81">
        <v>0.18624999999999997</v>
      </c>
      <c r="F119" s="71">
        <v>0</v>
      </c>
      <c r="G119" s="71">
        <v>1</v>
      </c>
      <c r="H119" s="81">
        <v>0.012499999999999999</v>
      </c>
    </row>
    <row r="120" spans="1:8" ht="15.75">
      <c r="A120" s="71">
        <v>116</v>
      </c>
      <c r="B120" s="78" t="s">
        <v>500</v>
      </c>
      <c r="C120" s="78" t="s">
        <v>7</v>
      </c>
      <c r="D120" s="71">
        <v>1</v>
      </c>
      <c r="E120" s="81">
        <v>0.06749999999999999</v>
      </c>
      <c r="F120" s="71">
        <v>0</v>
      </c>
      <c r="G120" s="71">
        <v>0</v>
      </c>
      <c r="H120" s="81">
        <v>0</v>
      </c>
    </row>
    <row r="121" spans="1:8" ht="15.75">
      <c r="A121" s="71">
        <v>117</v>
      </c>
      <c r="B121" s="78" t="s">
        <v>583</v>
      </c>
      <c r="C121" s="78" t="s">
        <v>7</v>
      </c>
      <c r="D121" s="71">
        <v>0</v>
      </c>
      <c r="E121" s="81">
        <v>0</v>
      </c>
      <c r="F121" s="71">
        <v>0</v>
      </c>
      <c r="G121" s="71">
        <v>3</v>
      </c>
      <c r="H121" s="81">
        <v>0.03625</v>
      </c>
    </row>
    <row r="122" spans="1:8" ht="15.75">
      <c r="A122" s="71">
        <v>118</v>
      </c>
      <c r="B122" s="78" t="s">
        <v>502</v>
      </c>
      <c r="C122" s="78" t="s">
        <v>6</v>
      </c>
      <c r="D122" s="71">
        <v>0</v>
      </c>
      <c r="E122" s="81">
        <v>0</v>
      </c>
      <c r="F122" s="71">
        <v>0</v>
      </c>
      <c r="G122" s="71">
        <v>1</v>
      </c>
      <c r="H122" s="81">
        <v>0.0062499999999999995</v>
      </c>
    </row>
    <row r="123" spans="1:8" ht="15.75">
      <c r="A123" s="71">
        <v>119</v>
      </c>
      <c r="B123" s="78" t="s">
        <v>503</v>
      </c>
      <c r="C123" s="78" t="s">
        <v>7</v>
      </c>
      <c r="D123" s="71">
        <v>1</v>
      </c>
      <c r="E123" s="81">
        <v>0.08</v>
      </c>
      <c r="F123" s="71">
        <v>0</v>
      </c>
      <c r="G123" s="71">
        <v>0</v>
      </c>
      <c r="H123" s="81">
        <v>0</v>
      </c>
    </row>
    <row r="124" spans="1:8" ht="15.75">
      <c r="A124" s="71">
        <v>120</v>
      </c>
      <c r="B124" s="78" t="s">
        <v>504</v>
      </c>
      <c r="C124" s="78" t="s">
        <v>505</v>
      </c>
      <c r="D124" s="71">
        <v>5</v>
      </c>
      <c r="E124" s="81">
        <v>0.1241</v>
      </c>
      <c r="F124" s="71">
        <v>0</v>
      </c>
      <c r="G124" s="71">
        <v>0</v>
      </c>
      <c r="H124" s="81">
        <v>0</v>
      </c>
    </row>
    <row r="125" spans="1:8" ht="15.75">
      <c r="A125" s="71">
        <v>121</v>
      </c>
      <c r="B125" s="78" t="s">
        <v>506</v>
      </c>
      <c r="C125" s="78" t="s">
        <v>6</v>
      </c>
      <c r="D125" s="71">
        <v>1</v>
      </c>
      <c r="E125" s="81">
        <v>0.06874999999999999</v>
      </c>
      <c r="F125" s="71">
        <v>0</v>
      </c>
      <c r="G125" s="71">
        <v>1</v>
      </c>
      <c r="H125" s="81">
        <v>0.047999999999999994</v>
      </c>
    </row>
    <row r="126" spans="1:8" ht="15.75">
      <c r="A126" s="71">
        <v>122</v>
      </c>
      <c r="B126" s="78" t="s">
        <v>508</v>
      </c>
      <c r="C126" s="78" t="s">
        <v>10</v>
      </c>
      <c r="D126" s="71">
        <v>1</v>
      </c>
      <c r="E126" s="81">
        <v>0.06749999999999999</v>
      </c>
      <c r="F126" s="71">
        <v>0</v>
      </c>
      <c r="G126" s="71">
        <v>2</v>
      </c>
      <c r="H126" s="81">
        <v>0.13249999999999998</v>
      </c>
    </row>
    <row r="127" spans="1:8" ht="15.75">
      <c r="A127" s="71">
        <v>123</v>
      </c>
      <c r="B127" s="78" t="s">
        <v>511</v>
      </c>
      <c r="C127" s="78" t="s">
        <v>6</v>
      </c>
      <c r="D127" s="71">
        <v>26</v>
      </c>
      <c r="E127" s="81">
        <v>0.47875</v>
      </c>
      <c r="F127" s="71">
        <v>12</v>
      </c>
      <c r="G127" s="71">
        <v>10</v>
      </c>
      <c r="H127" s="81">
        <v>0.292875</v>
      </c>
    </row>
    <row r="128" spans="1:8" ht="15.75">
      <c r="A128" s="71">
        <v>124</v>
      </c>
      <c r="B128" s="78" t="s">
        <v>579</v>
      </c>
      <c r="C128" s="78" t="s">
        <v>8</v>
      </c>
      <c r="D128" s="71">
        <v>1</v>
      </c>
      <c r="E128" s="81">
        <v>0.0725</v>
      </c>
      <c r="F128" s="71">
        <v>0</v>
      </c>
      <c r="G128" s="71">
        <v>1</v>
      </c>
      <c r="H128" s="81">
        <v>0.0375</v>
      </c>
    </row>
    <row r="129" spans="1:8" ht="15.75">
      <c r="A129" s="71">
        <v>125</v>
      </c>
      <c r="B129" s="78" t="s">
        <v>512</v>
      </c>
      <c r="C129" s="78" t="s">
        <v>7</v>
      </c>
      <c r="D129" s="71">
        <v>1</v>
      </c>
      <c r="E129" s="81">
        <v>0.13624999999999998</v>
      </c>
      <c r="F129" s="71">
        <v>0</v>
      </c>
      <c r="G129" s="71">
        <v>1</v>
      </c>
      <c r="H129" s="81">
        <v>0.0075</v>
      </c>
    </row>
    <row r="130" spans="1:8" ht="15.75">
      <c r="A130" s="71">
        <v>126</v>
      </c>
      <c r="B130" s="78" t="s">
        <v>517</v>
      </c>
      <c r="C130" s="78" t="s">
        <v>7</v>
      </c>
      <c r="D130" s="71">
        <v>0</v>
      </c>
      <c r="E130" s="81">
        <v>0</v>
      </c>
      <c r="F130" s="71">
        <v>0</v>
      </c>
      <c r="G130" s="71">
        <v>4</v>
      </c>
      <c r="H130" s="81">
        <v>0.04437499999999999</v>
      </c>
    </row>
    <row r="131" spans="1:8" ht="15.75">
      <c r="A131" s="71">
        <v>127</v>
      </c>
      <c r="B131" s="78" t="s">
        <v>581</v>
      </c>
      <c r="C131" s="78" t="s">
        <v>7</v>
      </c>
      <c r="D131" s="71">
        <v>0</v>
      </c>
      <c r="E131" s="81">
        <v>0</v>
      </c>
      <c r="F131" s="71">
        <v>0</v>
      </c>
      <c r="G131" s="71">
        <v>1</v>
      </c>
      <c r="H131" s="81">
        <v>0.01875</v>
      </c>
    </row>
    <row r="132" spans="1:8" ht="15.75">
      <c r="A132" s="71">
        <v>128</v>
      </c>
      <c r="B132" s="78" t="s">
        <v>518</v>
      </c>
      <c r="C132" s="78" t="s">
        <v>10</v>
      </c>
      <c r="D132" s="71">
        <v>1</v>
      </c>
      <c r="E132" s="81">
        <v>0.08</v>
      </c>
      <c r="F132" s="71">
        <v>0</v>
      </c>
      <c r="G132" s="71">
        <v>2</v>
      </c>
      <c r="H132" s="81">
        <v>0.06999999999999999</v>
      </c>
    </row>
    <row r="133" spans="1:8" ht="15.75">
      <c r="A133" s="71">
        <v>129</v>
      </c>
      <c r="B133" s="78" t="s">
        <v>520</v>
      </c>
      <c r="C133" s="78" t="s">
        <v>7</v>
      </c>
      <c r="D133" s="71">
        <v>6</v>
      </c>
      <c r="E133" s="81">
        <v>0.24875</v>
      </c>
      <c r="F133" s="71">
        <v>0</v>
      </c>
      <c r="G133" s="71">
        <v>0</v>
      </c>
      <c r="H133" s="81">
        <v>0</v>
      </c>
    </row>
    <row r="134" spans="1:8" ht="15.75">
      <c r="A134" s="71">
        <v>130</v>
      </c>
      <c r="B134" s="78" t="s">
        <v>521</v>
      </c>
      <c r="C134" s="78" t="s">
        <v>8</v>
      </c>
      <c r="D134" s="71">
        <v>0</v>
      </c>
      <c r="E134" s="81">
        <v>0</v>
      </c>
      <c r="F134" s="71">
        <v>0</v>
      </c>
      <c r="G134" s="71">
        <v>1</v>
      </c>
      <c r="H134" s="81">
        <v>0.0062499999999999995</v>
      </c>
    </row>
    <row r="135" spans="1:8" ht="15.75">
      <c r="A135" s="71">
        <v>131</v>
      </c>
      <c r="B135" s="78" t="s">
        <v>522</v>
      </c>
      <c r="C135" s="78" t="s">
        <v>7</v>
      </c>
      <c r="D135" s="71">
        <v>0</v>
      </c>
      <c r="E135" s="81">
        <v>0</v>
      </c>
      <c r="F135" s="71">
        <v>0</v>
      </c>
      <c r="G135" s="71">
        <v>5</v>
      </c>
      <c r="H135" s="81">
        <v>0.05499999999999999</v>
      </c>
    </row>
    <row r="136" spans="1:8" ht="15.75">
      <c r="A136" s="71">
        <v>132</v>
      </c>
      <c r="B136" s="78" t="s">
        <v>523</v>
      </c>
      <c r="C136" s="78" t="s">
        <v>7</v>
      </c>
      <c r="D136" s="71">
        <v>8</v>
      </c>
      <c r="E136" s="81">
        <v>0.14880625</v>
      </c>
      <c r="F136" s="71">
        <v>0</v>
      </c>
      <c r="G136" s="71">
        <v>0</v>
      </c>
      <c r="H136" s="81">
        <v>0</v>
      </c>
    </row>
    <row r="137" spans="1:8" ht="15.75">
      <c r="A137" s="71">
        <v>133</v>
      </c>
      <c r="B137" s="78" t="s">
        <v>599</v>
      </c>
      <c r="C137" s="78" t="s">
        <v>7</v>
      </c>
      <c r="D137" s="71">
        <v>2</v>
      </c>
      <c r="E137" s="81">
        <v>0.0612875</v>
      </c>
      <c r="F137" s="71">
        <v>1</v>
      </c>
      <c r="G137" s="71">
        <v>0</v>
      </c>
      <c r="H137" s="81">
        <v>0</v>
      </c>
    </row>
    <row r="138" spans="1:8" ht="15.75">
      <c r="A138" s="71">
        <v>134</v>
      </c>
      <c r="B138" s="78" t="s">
        <v>524</v>
      </c>
      <c r="C138" s="78" t="s">
        <v>524</v>
      </c>
      <c r="D138" s="71">
        <v>7</v>
      </c>
      <c r="E138" s="81">
        <v>0.17375000000000002</v>
      </c>
      <c r="F138" s="71">
        <v>2</v>
      </c>
      <c r="G138" s="71">
        <v>0</v>
      </c>
      <c r="H138" s="81">
        <v>0</v>
      </c>
    </row>
    <row r="139" spans="1:8" ht="15.75">
      <c r="A139" s="71">
        <v>135</v>
      </c>
      <c r="B139" s="78" t="s">
        <v>525</v>
      </c>
      <c r="C139" s="78" t="s">
        <v>6</v>
      </c>
      <c r="D139" s="71">
        <v>13</v>
      </c>
      <c r="E139" s="81">
        <v>0.26125</v>
      </c>
      <c r="F139" s="71">
        <v>4</v>
      </c>
      <c r="G139" s="71">
        <v>6</v>
      </c>
      <c r="H139" s="81">
        <v>0.18749999999999997</v>
      </c>
    </row>
    <row r="140" spans="1:8" ht="15.75">
      <c r="A140" s="71">
        <v>136</v>
      </c>
      <c r="B140" s="78" t="s">
        <v>527</v>
      </c>
      <c r="C140" s="78" t="s">
        <v>7</v>
      </c>
      <c r="D140" s="71">
        <v>6</v>
      </c>
      <c r="E140" s="81">
        <v>0.17375000000000002</v>
      </c>
      <c r="F140" s="71">
        <v>0</v>
      </c>
      <c r="G140" s="71">
        <v>0</v>
      </c>
      <c r="H140" s="81">
        <v>0</v>
      </c>
    </row>
    <row r="141" spans="1:8" ht="15.75">
      <c r="A141" s="71">
        <v>137</v>
      </c>
      <c r="B141" s="78" t="s">
        <v>582</v>
      </c>
      <c r="C141" s="78" t="s">
        <v>7</v>
      </c>
      <c r="D141" s="71">
        <v>0</v>
      </c>
      <c r="E141" s="81">
        <v>0</v>
      </c>
      <c r="F141" s="71">
        <v>0</v>
      </c>
      <c r="G141" s="71">
        <v>3</v>
      </c>
      <c r="H141" s="81">
        <v>0.1475</v>
      </c>
    </row>
    <row r="142" spans="1:8" ht="15.75">
      <c r="A142" s="71">
        <v>138</v>
      </c>
      <c r="B142" s="78" t="s">
        <v>604</v>
      </c>
      <c r="C142" s="78" t="s">
        <v>7</v>
      </c>
      <c r="D142" s="71">
        <v>3</v>
      </c>
      <c r="E142" s="81">
        <v>0.08</v>
      </c>
      <c r="F142" s="71">
        <v>0</v>
      </c>
      <c r="G142" s="71">
        <v>0</v>
      </c>
      <c r="H142" s="81">
        <v>0</v>
      </c>
    </row>
    <row r="143" spans="1:8" ht="15.75">
      <c r="A143" s="71">
        <v>139</v>
      </c>
      <c r="B143" s="78" t="s">
        <v>586</v>
      </c>
      <c r="C143" s="78" t="s">
        <v>7</v>
      </c>
      <c r="D143" s="71">
        <v>0</v>
      </c>
      <c r="E143" s="81">
        <v>0</v>
      </c>
      <c r="F143" s="71">
        <v>0</v>
      </c>
      <c r="G143" s="71">
        <v>1</v>
      </c>
      <c r="H143" s="81">
        <v>0.005624999999999999</v>
      </c>
    </row>
    <row r="144" spans="1:8" ht="15.75">
      <c r="A144" s="71">
        <v>140</v>
      </c>
      <c r="B144" s="78" t="s">
        <v>528</v>
      </c>
      <c r="C144" s="78" t="s">
        <v>6</v>
      </c>
      <c r="D144" s="71">
        <v>1</v>
      </c>
      <c r="E144" s="81">
        <v>0.08</v>
      </c>
      <c r="F144" s="71">
        <v>0</v>
      </c>
      <c r="G144" s="71">
        <v>2</v>
      </c>
      <c r="H144" s="81">
        <v>0.325</v>
      </c>
    </row>
    <row r="145" spans="1:8" ht="15.75">
      <c r="A145" s="71">
        <v>141</v>
      </c>
      <c r="B145" s="78" t="s">
        <v>529</v>
      </c>
      <c r="C145" s="78" t="s">
        <v>8</v>
      </c>
      <c r="D145" s="71">
        <v>0</v>
      </c>
      <c r="E145" s="81">
        <v>0</v>
      </c>
      <c r="F145" s="71">
        <v>0</v>
      </c>
      <c r="G145" s="71">
        <v>3</v>
      </c>
      <c r="H145" s="81">
        <v>0.03125</v>
      </c>
    </row>
    <row r="146" spans="1:8" ht="15.75">
      <c r="A146" s="71">
        <v>142</v>
      </c>
      <c r="B146" s="78" t="s">
        <v>593</v>
      </c>
      <c r="C146" s="78" t="s">
        <v>7</v>
      </c>
      <c r="D146" s="71">
        <v>1</v>
      </c>
      <c r="E146" s="81">
        <v>0.13999999999999999</v>
      </c>
      <c r="F146" s="71">
        <v>0</v>
      </c>
      <c r="G146" s="71">
        <v>0</v>
      </c>
      <c r="H146" s="81">
        <v>0</v>
      </c>
    </row>
    <row r="147" spans="1:8" ht="15.75">
      <c r="A147" s="71">
        <v>143</v>
      </c>
      <c r="B147" s="78" t="s">
        <v>340</v>
      </c>
      <c r="C147" s="78" t="s">
        <v>7</v>
      </c>
      <c r="D147" s="71">
        <v>1</v>
      </c>
      <c r="E147" s="81">
        <v>0.08</v>
      </c>
      <c r="F147" s="71">
        <v>0</v>
      </c>
      <c r="G147" s="71">
        <v>0</v>
      </c>
      <c r="H147" s="81">
        <v>0</v>
      </c>
    </row>
    <row r="148" spans="1:8" ht="15.75">
      <c r="A148" s="71">
        <v>144</v>
      </c>
      <c r="B148" s="78" t="s">
        <v>532</v>
      </c>
      <c r="C148" s="78" t="s">
        <v>7</v>
      </c>
      <c r="D148" s="71">
        <v>3</v>
      </c>
      <c r="E148" s="81">
        <v>0.09624999999999999</v>
      </c>
      <c r="F148" s="71">
        <v>0</v>
      </c>
      <c r="G148" s="71">
        <v>0</v>
      </c>
      <c r="H148" s="81">
        <v>0</v>
      </c>
    </row>
    <row r="149" spans="1:8" ht="15.75">
      <c r="A149" s="71">
        <v>145</v>
      </c>
      <c r="B149" s="78" t="s">
        <v>601</v>
      </c>
      <c r="C149" s="78" t="s">
        <v>11</v>
      </c>
      <c r="D149" s="71">
        <v>4</v>
      </c>
      <c r="E149" s="81">
        <v>0.24882500000000002</v>
      </c>
      <c r="F149" s="71">
        <v>0</v>
      </c>
      <c r="G149" s="71">
        <v>0</v>
      </c>
      <c r="H149" s="81">
        <v>0</v>
      </c>
    </row>
    <row r="150" spans="1:8" ht="15.75">
      <c r="A150" s="71">
        <v>146</v>
      </c>
      <c r="B150" s="78" t="s">
        <v>536</v>
      </c>
      <c r="C150" s="78" t="s">
        <v>8</v>
      </c>
      <c r="D150" s="71">
        <v>5</v>
      </c>
      <c r="E150" s="81">
        <v>0.09249999999999999</v>
      </c>
      <c r="F150" s="71">
        <v>1</v>
      </c>
      <c r="G150" s="71">
        <v>0</v>
      </c>
      <c r="H150" s="81">
        <v>0</v>
      </c>
    </row>
    <row r="151" spans="1:8" ht="15.75">
      <c r="A151" s="71">
        <v>147</v>
      </c>
      <c r="B151" s="78" t="s">
        <v>596</v>
      </c>
      <c r="C151" s="78" t="s">
        <v>7</v>
      </c>
      <c r="D151" s="71">
        <v>3</v>
      </c>
      <c r="E151" s="81">
        <v>0.06130624999999999</v>
      </c>
      <c r="F151" s="71">
        <v>1</v>
      </c>
      <c r="G151" s="71">
        <v>0</v>
      </c>
      <c r="H151" s="81">
        <v>0</v>
      </c>
    </row>
    <row r="152" spans="1:8" ht="15.75">
      <c r="A152" s="71">
        <v>148</v>
      </c>
      <c r="B152" s="78" t="s">
        <v>537</v>
      </c>
      <c r="C152" s="78" t="s">
        <v>7</v>
      </c>
      <c r="D152" s="71">
        <v>1</v>
      </c>
      <c r="E152" s="81">
        <v>0.12375</v>
      </c>
      <c r="F152" s="71">
        <v>0</v>
      </c>
      <c r="G152" s="71">
        <v>0</v>
      </c>
      <c r="H152" s="81">
        <v>0</v>
      </c>
    </row>
    <row r="153" spans="1:8" ht="15.75">
      <c r="A153" s="71">
        <v>149</v>
      </c>
      <c r="B153" s="78" t="s">
        <v>538</v>
      </c>
      <c r="C153" s="78" t="s">
        <v>11</v>
      </c>
      <c r="D153" s="71">
        <v>6</v>
      </c>
      <c r="E153" s="81">
        <v>0.16125</v>
      </c>
      <c r="F153" s="71">
        <v>0</v>
      </c>
      <c r="G153" s="71">
        <v>4</v>
      </c>
      <c r="H153" s="81">
        <v>0.06749999999999999</v>
      </c>
    </row>
    <row r="154" spans="1:8" ht="15.75">
      <c r="A154" s="71">
        <v>150</v>
      </c>
      <c r="B154" s="78" t="s">
        <v>342</v>
      </c>
      <c r="C154" s="78" t="s">
        <v>11</v>
      </c>
      <c r="D154" s="71">
        <f>4+5+20</f>
        <v>29</v>
      </c>
      <c r="E154" s="81">
        <v>0.34</v>
      </c>
      <c r="F154" s="71">
        <v>3</v>
      </c>
      <c r="G154" s="71">
        <v>1</v>
      </c>
      <c r="H154" s="81">
        <v>0.01875</v>
      </c>
    </row>
    <row r="155" spans="1:8" ht="15.75">
      <c r="A155" s="71">
        <v>151</v>
      </c>
      <c r="B155" s="78" t="s">
        <v>540</v>
      </c>
      <c r="C155" s="78" t="s">
        <v>7</v>
      </c>
      <c r="D155" s="71">
        <v>3</v>
      </c>
      <c r="E155" s="81">
        <v>0.105</v>
      </c>
      <c r="F155" s="71">
        <v>0</v>
      </c>
      <c r="G155" s="71">
        <v>0</v>
      </c>
      <c r="H155" s="81">
        <v>0</v>
      </c>
    </row>
    <row r="156" spans="1:8" ht="15.75">
      <c r="A156" s="71">
        <v>152</v>
      </c>
      <c r="B156" s="78" t="s">
        <v>541</v>
      </c>
      <c r="C156" s="78" t="s">
        <v>6</v>
      </c>
      <c r="D156" s="71">
        <v>1</v>
      </c>
      <c r="E156" s="81">
        <v>0.08</v>
      </c>
      <c r="F156" s="71">
        <v>0</v>
      </c>
      <c r="G156" s="71">
        <v>0</v>
      </c>
      <c r="H156" s="81">
        <v>0</v>
      </c>
    </row>
    <row r="157" spans="1:8" ht="15.75">
      <c r="A157" s="71">
        <v>153</v>
      </c>
      <c r="B157" s="78" t="s">
        <v>542</v>
      </c>
      <c r="C157" s="78" t="s">
        <v>7</v>
      </c>
      <c r="D157" s="71">
        <v>5</v>
      </c>
      <c r="E157" s="81">
        <v>0.06749999999999999</v>
      </c>
      <c r="F157" s="71">
        <v>1</v>
      </c>
      <c r="G157" s="71">
        <v>0</v>
      </c>
      <c r="H157" s="81">
        <v>0</v>
      </c>
    </row>
    <row r="158" spans="1:8" ht="15.75">
      <c r="A158" s="71">
        <v>154</v>
      </c>
      <c r="B158" s="78" t="s">
        <v>543</v>
      </c>
      <c r="C158" s="78" t="s">
        <v>7</v>
      </c>
      <c r="D158" s="71">
        <v>5</v>
      </c>
      <c r="E158" s="81">
        <v>0.06749999999999999</v>
      </c>
      <c r="F158" s="71">
        <v>1</v>
      </c>
      <c r="G158" s="71">
        <v>0</v>
      </c>
      <c r="H158" s="81">
        <v>0</v>
      </c>
    </row>
    <row r="159" spans="1:8" ht="15.75">
      <c r="A159" s="71">
        <v>155</v>
      </c>
      <c r="B159" s="78" t="s">
        <v>545</v>
      </c>
      <c r="C159" s="78" t="s">
        <v>7</v>
      </c>
      <c r="D159" s="71">
        <f>48+15</f>
        <v>63</v>
      </c>
      <c r="E159" s="81">
        <v>1.33</v>
      </c>
      <c r="F159" s="71">
        <v>4</v>
      </c>
      <c r="G159" s="71">
        <v>1</v>
      </c>
      <c r="H159" s="81">
        <v>0.01875</v>
      </c>
    </row>
    <row r="160" spans="1:8" ht="15.75">
      <c r="A160" s="71">
        <v>156</v>
      </c>
      <c r="B160" s="78" t="s">
        <v>546</v>
      </c>
      <c r="C160" s="78" t="s">
        <v>8</v>
      </c>
      <c r="D160" s="71">
        <v>0</v>
      </c>
      <c r="E160" s="81">
        <v>0</v>
      </c>
      <c r="F160" s="71">
        <v>0</v>
      </c>
      <c r="G160" s="71">
        <v>1</v>
      </c>
      <c r="H160" s="81">
        <v>0.017499999999999998</v>
      </c>
    </row>
    <row r="161" spans="1:8" ht="15.75">
      <c r="A161" s="71">
        <v>157</v>
      </c>
      <c r="B161" s="78" t="s">
        <v>548</v>
      </c>
      <c r="C161" s="78" t="s">
        <v>10</v>
      </c>
      <c r="D161" s="71">
        <v>2</v>
      </c>
      <c r="E161" s="81">
        <v>0.08999999999999998</v>
      </c>
      <c r="F161" s="71">
        <v>0</v>
      </c>
      <c r="G161" s="71">
        <v>3</v>
      </c>
      <c r="H161" s="81">
        <v>0.0375</v>
      </c>
    </row>
    <row r="162" spans="1:8" ht="15.75">
      <c r="A162" s="71">
        <v>158</v>
      </c>
      <c r="B162" s="78" t="s">
        <v>549</v>
      </c>
      <c r="C162" s="78" t="s">
        <v>6</v>
      </c>
      <c r="D162" s="71">
        <v>9</v>
      </c>
      <c r="E162" s="81">
        <v>0.12625</v>
      </c>
      <c r="F162" s="71">
        <v>1</v>
      </c>
      <c r="G162" s="71">
        <v>2</v>
      </c>
      <c r="H162" s="81">
        <v>0.056249999999999994</v>
      </c>
    </row>
    <row r="163" spans="1:8" ht="15.75">
      <c r="A163" s="71">
        <v>159</v>
      </c>
      <c r="B163" s="78" t="s">
        <v>589</v>
      </c>
      <c r="C163" s="78" t="s">
        <v>7</v>
      </c>
      <c r="D163" s="71">
        <v>0</v>
      </c>
      <c r="E163" s="81">
        <v>0</v>
      </c>
      <c r="F163" s="71">
        <v>0</v>
      </c>
      <c r="G163" s="71">
        <v>1</v>
      </c>
      <c r="H163" s="81">
        <v>0.01</v>
      </c>
    </row>
    <row r="164" spans="1:8" ht="15.75">
      <c r="A164" s="71">
        <v>160</v>
      </c>
      <c r="B164" s="78" t="s">
        <v>550</v>
      </c>
      <c r="C164" s="78" t="s">
        <v>6</v>
      </c>
      <c r="D164" s="71">
        <v>12</v>
      </c>
      <c r="E164" s="81">
        <v>0.27999999999999997</v>
      </c>
      <c r="F164" s="71">
        <v>0</v>
      </c>
      <c r="G164" s="71">
        <v>0</v>
      </c>
      <c r="H164" s="81">
        <v>0</v>
      </c>
    </row>
    <row r="165" spans="1:8" ht="15.75">
      <c r="A165" s="71">
        <v>161</v>
      </c>
      <c r="B165" s="78" t="s">
        <v>609</v>
      </c>
      <c r="C165" s="78" t="s">
        <v>7</v>
      </c>
      <c r="D165" s="71">
        <v>1</v>
      </c>
      <c r="E165" s="81">
        <v>0.08</v>
      </c>
      <c r="F165" s="71">
        <v>0</v>
      </c>
      <c r="G165" s="71">
        <v>0</v>
      </c>
      <c r="H165" s="81">
        <v>0</v>
      </c>
    </row>
    <row r="166" spans="1:8" ht="15.75">
      <c r="A166" s="71">
        <v>162</v>
      </c>
      <c r="B166" s="78" t="s">
        <v>552</v>
      </c>
      <c r="C166" s="78" t="s">
        <v>7</v>
      </c>
      <c r="D166" s="71">
        <v>6</v>
      </c>
      <c r="E166" s="81">
        <v>0.15125</v>
      </c>
      <c r="F166" s="71">
        <v>0</v>
      </c>
      <c r="G166" s="71">
        <v>7</v>
      </c>
      <c r="H166" s="81">
        <v>0.05374999999999999</v>
      </c>
    </row>
    <row r="167" spans="1:8" ht="15.75">
      <c r="A167" s="71">
        <v>163</v>
      </c>
      <c r="B167" s="78" t="s">
        <v>555</v>
      </c>
      <c r="C167" s="78" t="s">
        <v>10</v>
      </c>
      <c r="D167" s="71">
        <v>11</v>
      </c>
      <c r="E167" s="81">
        <v>0.07674999999999998</v>
      </c>
      <c r="F167" s="71">
        <v>0</v>
      </c>
      <c r="G167" s="71">
        <v>1</v>
      </c>
      <c r="H167" s="81">
        <v>0.16125</v>
      </c>
    </row>
    <row r="168" spans="1:8" ht="15.75">
      <c r="A168" s="71">
        <v>164</v>
      </c>
      <c r="B168" s="78" t="s">
        <v>556</v>
      </c>
      <c r="C168" s="78" t="s">
        <v>7</v>
      </c>
      <c r="D168" s="71">
        <v>1</v>
      </c>
      <c r="E168" s="81">
        <v>0.1425</v>
      </c>
      <c r="F168" s="71">
        <v>0</v>
      </c>
      <c r="G168" s="71">
        <v>0</v>
      </c>
      <c r="H168" s="81">
        <v>0</v>
      </c>
    </row>
    <row r="169" spans="1:8" ht="15.75">
      <c r="A169" s="71">
        <v>165</v>
      </c>
      <c r="B169" s="78" t="s">
        <v>557</v>
      </c>
      <c r="C169" s="78" t="s">
        <v>6</v>
      </c>
      <c r="D169" s="71">
        <v>3</v>
      </c>
      <c r="E169" s="81">
        <v>0.1175</v>
      </c>
      <c r="F169" s="71">
        <v>0</v>
      </c>
      <c r="G169" s="71">
        <v>1</v>
      </c>
      <c r="H169" s="81">
        <v>0.0062499999999999995</v>
      </c>
    </row>
    <row r="170" spans="1:8" ht="15.75">
      <c r="A170" s="71">
        <v>166</v>
      </c>
      <c r="B170" s="78" t="s">
        <v>558</v>
      </c>
      <c r="C170" s="78" t="s">
        <v>7</v>
      </c>
      <c r="D170" s="71">
        <v>0</v>
      </c>
      <c r="E170" s="81">
        <v>0</v>
      </c>
      <c r="F170" s="71">
        <v>0</v>
      </c>
      <c r="G170" s="71">
        <v>1</v>
      </c>
      <c r="H170" s="81">
        <v>0.01875</v>
      </c>
    </row>
    <row r="171" spans="1:8" ht="15.75">
      <c r="A171" s="71">
        <v>167</v>
      </c>
      <c r="B171" s="78" t="s">
        <v>559</v>
      </c>
      <c r="C171" s="78" t="s">
        <v>7</v>
      </c>
      <c r="D171" s="71">
        <f>20+7</f>
        <v>27</v>
      </c>
      <c r="E171" s="81">
        <v>0.97375</v>
      </c>
      <c r="F171" s="71">
        <v>8</v>
      </c>
      <c r="G171" s="71">
        <v>1</v>
      </c>
      <c r="H171" s="81">
        <v>0.01875</v>
      </c>
    </row>
    <row r="172" spans="1:8" ht="15.75">
      <c r="A172" s="71">
        <v>168</v>
      </c>
      <c r="B172" s="78" t="s">
        <v>560</v>
      </c>
      <c r="C172" s="78" t="s">
        <v>5</v>
      </c>
      <c r="D172" s="71">
        <v>0</v>
      </c>
      <c r="E172" s="81">
        <v>0</v>
      </c>
      <c r="F172" s="71">
        <v>0</v>
      </c>
      <c r="G172" s="71">
        <v>1</v>
      </c>
      <c r="H172" s="81">
        <v>0.01875</v>
      </c>
    </row>
    <row r="173" spans="1:8" ht="15.75">
      <c r="A173" s="71">
        <v>169</v>
      </c>
      <c r="B173" s="78" t="s">
        <v>610</v>
      </c>
      <c r="C173" s="78" t="s">
        <v>6</v>
      </c>
      <c r="D173" s="71">
        <v>0</v>
      </c>
      <c r="E173" s="81">
        <v>0</v>
      </c>
      <c r="F173" s="71">
        <v>0</v>
      </c>
      <c r="G173" s="71">
        <v>1</v>
      </c>
      <c r="H173" s="81">
        <v>0.005624999999999999</v>
      </c>
    </row>
    <row r="174" spans="1:8" ht="15.75">
      <c r="A174" s="71">
        <v>170</v>
      </c>
      <c r="B174" s="78" t="s">
        <v>562</v>
      </c>
      <c r="C174" s="78" t="s">
        <v>7</v>
      </c>
      <c r="D174" s="71">
        <f>45+30</f>
        <v>75</v>
      </c>
      <c r="E174" s="81">
        <f>1.27375</f>
        <v>1.27375</v>
      </c>
      <c r="F174" s="71">
        <v>12</v>
      </c>
      <c r="G174" s="71">
        <v>15</v>
      </c>
      <c r="H174" s="81">
        <v>0.37374999999999997</v>
      </c>
    </row>
    <row r="175" spans="1:8" ht="15.75">
      <c r="A175" s="71">
        <v>171</v>
      </c>
      <c r="B175" s="78" t="s">
        <v>563</v>
      </c>
      <c r="C175" s="78" t="s">
        <v>10</v>
      </c>
      <c r="D175" s="71">
        <v>2</v>
      </c>
      <c r="E175" s="81">
        <v>0.07375</v>
      </c>
      <c r="F175" s="71">
        <v>1</v>
      </c>
      <c r="G175" s="71">
        <v>1</v>
      </c>
      <c r="H175" s="81">
        <v>0.01875</v>
      </c>
    </row>
    <row r="176" spans="1:8" ht="15.75">
      <c r="A176" s="71">
        <v>172</v>
      </c>
      <c r="B176" s="78" t="s">
        <v>595</v>
      </c>
      <c r="C176" s="78" t="s">
        <v>7</v>
      </c>
      <c r="D176" s="71">
        <v>2</v>
      </c>
      <c r="E176" s="81">
        <v>0.06749999999999999</v>
      </c>
      <c r="F176" s="71">
        <v>1</v>
      </c>
      <c r="G176" s="71">
        <v>0</v>
      </c>
      <c r="H176" s="81">
        <v>0</v>
      </c>
    </row>
    <row r="177" spans="1:8" ht="15.75">
      <c r="A177" s="71">
        <v>173</v>
      </c>
      <c r="B177" s="78" t="s">
        <v>577</v>
      </c>
      <c r="C177" s="78" t="s">
        <v>8</v>
      </c>
      <c r="D177" s="71">
        <v>0</v>
      </c>
      <c r="E177" s="81">
        <v>0</v>
      </c>
      <c r="F177" s="71">
        <v>0</v>
      </c>
      <c r="G177" s="71">
        <v>2</v>
      </c>
      <c r="H177" s="81">
        <v>0.017499999999999998</v>
      </c>
    </row>
    <row r="178" spans="1:8" ht="15.75">
      <c r="A178" s="71">
        <v>174</v>
      </c>
      <c r="B178" s="78" t="s">
        <v>566</v>
      </c>
      <c r="C178" s="78" t="s">
        <v>5</v>
      </c>
      <c r="D178" s="71">
        <v>2</v>
      </c>
      <c r="E178" s="81">
        <v>0.09874999999999999</v>
      </c>
      <c r="F178" s="71">
        <v>0</v>
      </c>
      <c r="G178" s="71">
        <v>0</v>
      </c>
      <c r="H178" s="81">
        <v>0</v>
      </c>
    </row>
    <row r="179" spans="1:8" ht="15.75">
      <c r="A179" s="71">
        <v>175</v>
      </c>
      <c r="B179" s="78" t="s">
        <v>568</v>
      </c>
      <c r="C179" s="78" t="s">
        <v>7</v>
      </c>
      <c r="D179" s="71">
        <v>2</v>
      </c>
      <c r="E179" s="81">
        <v>0.0690375</v>
      </c>
      <c r="F179" s="71">
        <v>0</v>
      </c>
      <c r="G179" s="71">
        <v>0</v>
      </c>
      <c r="H179" s="81">
        <v>0</v>
      </c>
    </row>
    <row r="180" spans="1:8" ht="15.75">
      <c r="A180" s="71">
        <v>176</v>
      </c>
      <c r="B180" s="78" t="s">
        <v>344</v>
      </c>
      <c r="C180" s="78" t="s">
        <v>6</v>
      </c>
      <c r="D180" s="71">
        <v>3</v>
      </c>
      <c r="E180" s="81">
        <v>1.0612499999999998</v>
      </c>
      <c r="F180" s="71">
        <v>0</v>
      </c>
      <c r="G180" s="71">
        <v>0</v>
      </c>
      <c r="H180" s="81">
        <v>0</v>
      </c>
    </row>
    <row r="181" spans="1:8" ht="15.75">
      <c r="A181" s="71">
        <v>177</v>
      </c>
      <c r="B181" s="78" t="s">
        <v>531</v>
      </c>
      <c r="C181" s="78" t="s">
        <v>6</v>
      </c>
      <c r="D181" s="71">
        <v>3</v>
      </c>
      <c r="E181" s="81">
        <v>0.09351124999999999</v>
      </c>
      <c r="F181" s="71">
        <v>0</v>
      </c>
      <c r="G181" s="71">
        <v>0</v>
      </c>
      <c r="H181" s="81">
        <v>0</v>
      </c>
    </row>
    <row r="182" spans="1:8" ht="15.75">
      <c r="A182" s="71">
        <v>178</v>
      </c>
      <c r="B182" s="78" t="s">
        <v>569</v>
      </c>
      <c r="C182" s="78" t="s">
        <v>7</v>
      </c>
      <c r="D182" s="71">
        <v>2</v>
      </c>
      <c r="E182" s="81">
        <v>0.102375</v>
      </c>
      <c r="F182" s="71">
        <v>0</v>
      </c>
      <c r="G182" s="71">
        <v>0</v>
      </c>
      <c r="H182" s="81">
        <v>0</v>
      </c>
    </row>
    <row r="183" spans="1:8" ht="53.25" customHeight="1">
      <c r="A183" s="126" t="s">
        <v>18</v>
      </c>
      <c r="B183" s="127"/>
      <c r="C183" s="128"/>
      <c r="D183" s="5">
        <f>SUM(D5:D182)</f>
        <v>954</v>
      </c>
      <c r="E183" s="82">
        <f>SUM(E5:E182)</f>
        <v>34.27916249999997</v>
      </c>
      <c r="F183" s="5">
        <f>SUM(F5:F182)</f>
        <v>110</v>
      </c>
      <c r="G183" s="5">
        <f>SUM(G5:G182)</f>
        <v>345</v>
      </c>
      <c r="H183" s="82">
        <f>SUM(H5:H182)</f>
        <v>9.394112500000006</v>
      </c>
    </row>
  </sheetData>
  <sheetProtection/>
  <autoFilter ref="A4:H185"/>
  <mergeCells count="8">
    <mergeCell ref="A183:C183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6"/>
  <sheetViews>
    <sheetView zoomScalePageLayoutView="0" workbookViewId="0" topLeftCell="A193">
      <selection activeCell="H225" sqref="H225"/>
    </sheetView>
  </sheetViews>
  <sheetFormatPr defaultColWidth="9.140625" defaultRowHeight="15"/>
  <cols>
    <col min="1" max="1" width="7.140625" style="76" customWidth="1"/>
    <col min="2" max="2" width="29.00390625" style="76" customWidth="1"/>
    <col min="3" max="3" width="19.00390625" style="76" customWidth="1"/>
    <col min="4" max="4" width="11.28125" style="80" customWidth="1"/>
    <col min="5" max="5" width="14.8515625" style="80" customWidth="1"/>
    <col min="6" max="6" width="14.28125" style="80" customWidth="1"/>
    <col min="7" max="7" width="14.57421875" style="80" customWidth="1"/>
    <col min="8" max="8" width="14.421875" style="80" customWidth="1"/>
    <col min="9" max="16384" width="9.140625" style="76" customWidth="1"/>
  </cols>
  <sheetData>
    <row r="1" spans="1:8" ht="93.75" customHeight="1">
      <c r="A1" s="157" t="s">
        <v>693</v>
      </c>
      <c r="B1" s="158"/>
      <c r="C1" s="158"/>
      <c r="D1" s="158"/>
      <c r="E1" s="158"/>
      <c r="F1" s="158"/>
      <c r="G1" s="158"/>
      <c r="H1" s="159"/>
    </row>
    <row r="2" spans="1:8" ht="15.75" customHeight="1">
      <c r="A2" s="150" t="s">
        <v>0</v>
      </c>
      <c r="B2" s="150" t="s">
        <v>2</v>
      </c>
      <c r="C2" s="150" t="s">
        <v>3</v>
      </c>
      <c r="D2" s="160" t="s">
        <v>13</v>
      </c>
      <c r="E2" s="161"/>
      <c r="F2" s="150" t="s">
        <v>14</v>
      </c>
      <c r="G2" s="162" t="s">
        <v>15</v>
      </c>
      <c r="H2" s="137"/>
    </row>
    <row r="3" spans="1:8" ht="110.25">
      <c r="A3" s="151"/>
      <c r="B3" s="151"/>
      <c r="C3" s="151"/>
      <c r="D3" s="83" t="s">
        <v>1</v>
      </c>
      <c r="E3" s="83" t="s">
        <v>16</v>
      </c>
      <c r="F3" s="151"/>
      <c r="G3" s="83" t="s">
        <v>575</v>
      </c>
      <c r="H3" s="83" t="s">
        <v>17</v>
      </c>
    </row>
    <row r="4" spans="1:8" ht="15">
      <c r="A4" s="77">
        <v>1</v>
      </c>
      <c r="B4" s="77">
        <v>2</v>
      </c>
      <c r="C4" s="77">
        <v>3</v>
      </c>
      <c r="D4" s="79">
        <v>4</v>
      </c>
      <c r="E4" s="79">
        <v>5</v>
      </c>
      <c r="F4" s="79">
        <v>6</v>
      </c>
      <c r="G4" s="79">
        <v>7</v>
      </c>
      <c r="H4" s="79">
        <v>8</v>
      </c>
    </row>
    <row r="5" spans="1:8" ht="15.75">
      <c r="A5" s="71">
        <v>1</v>
      </c>
      <c r="B5" s="78" t="s">
        <v>379</v>
      </c>
      <c r="C5" s="92" t="s">
        <v>8</v>
      </c>
      <c r="D5" s="65">
        <v>6</v>
      </c>
      <c r="E5" s="93">
        <v>0.060674157303370786</v>
      </c>
      <c r="F5" s="65">
        <v>0</v>
      </c>
      <c r="G5" s="65">
        <v>0</v>
      </c>
      <c r="H5" s="93">
        <v>0</v>
      </c>
    </row>
    <row r="6" spans="1:8" ht="15.75">
      <c r="A6" s="71">
        <v>2</v>
      </c>
      <c r="B6" s="78" t="s">
        <v>606</v>
      </c>
      <c r="C6" s="92" t="s">
        <v>7</v>
      </c>
      <c r="D6" s="65">
        <v>4</v>
      </c>
      <c r="E6" s="93">
        <v>0.06741573033707865</v>
      </c>
      <c r="F6" s="65">
        <v>0</v>
      </c>
      <c r="G6" s="65">
        <v>0</v>
      </c>
      <c r="H6" s="93">
        <v>0</v>
      </c>
    </row>
    <row r="7" spans="1:8" ht="15.75">
      <c r="A7" s="71">
        <v>3</v>
      </c>
      <c r="B7" s="78" t="s">
        <v>380</v>
      </c>
      <c r="C7" s="92" t="s">
        <v>8</v>
      </c>
      <c r="D7" s="65">
        <v>5</v>
      </c>
      <c r="E7" s="93">
        <v>18.05056179775281</v>
      </c>
      <c r="F7" s="65">
        <v>1</v>
      </c>
      <c r="G7" s="65">
        <v>0</v>
      </c>
      <c r="H7" s="93">
        <v>0</v>
      </c>
    </row>
    <row r="8" spans="1:8" ht="15.75">
      <c r="A8" s="71">
        <v>4</v>
      </c>
      <c r="B8" s="78" t="s">
        <v>686</v>
      </c>
      <c r="C8" s="92" t="s">
        <v>5</v>
      </c>
      <c r="D8" s="65">
        <v>2</v>
      </c>
      <c r="E8" s="93">
        <v>0.020224719101123594</v>
      </c>
      <c r="F8" s="65">
        <v>0</v>
      </c>
      <c r="G8" s="65">
        <v>0</v>
      </c>
      <c r="H8" s="93">
        <v>0</v>
      </c>
    </row>
    <row r="9" spans="1:8" ht="15.75">
      <c r="A9" s="71">
        <v>5</v>
      </c>
      <c r="B9" s="78" t="s">
        <v>327</v>
      </c>
      <c r="C9" s="92" t="s">
        <v>19</v>
      </c>
      <c r="D9" s="65">
        <v>10</v>
      </c>
      <c r="E9" s="93">
        <v>0.018820224719101126</v>
      </c>
      <c r="F9" s="65">
        <v>1</v>
      </c>
      <c r="G9" s="65">
        <v>0</v>
      </c>
      <c r="H9" s="93">
        <v>0</v>
      </c>
    </row>
    <row r="10" spans="1:8" ht="15.75">
      <c r="A10" s="71">
        <v>6</v>
      </c>
      <c r="B10" s="78" t="s">
        <v>381</v>
      </c>
      <c r="C10" s="92" t="s">
        <v>177</v>
      </c>
      <c r="D10" s="65">
        <v>1</v>
      </c>
      <c r="E10" s="93">
        <v>0.016853932584269662</v>
      </c>
      <c r="F10" s="65">
        <v>0</v>
      </c>
      <c r="G10" s="65">
        <v>0</v>
      </c>
      <c r="H10" s="93">
        <v>0</v>
      </c>
    </row>
    <row r="11" spans="1:8" ht="15.75">
      <c r="A11" s="71">
        <v>7</v>
      </c>
      <c r="B11" s="78" t="s">
        <v>382</v>
      </c>
      <c r="C11" s="92" t="s">
        <v>6</v>
      </c>
      <c r="D11" s="65">
        <v>3</v>
      </c>
      <c r="E11" s="93">
        <v>0.0449438202247191</v>
      </c>
      <c r="F11" s="65">
        <v>0</v>
      </c>
      <c r="G11" s="65">
        <v>2</v>
      </c>
      <c r="H11" s="93">
        <v>0.033707865168539325</v>
      </c>
    </row>
    <row r="12" spans="1:8" ht="15.75">
      <c r="A12" s="71">
        <v>8</v>
      </c>
      <c r="B12" s="78" t="s">
        <v>685</v>
      </c>
      <c r="C12" s="92" t="s">
        <v>7</v>
      </c>
      <c r="D12" s="65">
        <v>1</v>
      </c>
      <c r="E12" s="93">
        <v>0.016853932584269662</v>
      </c>
      <c r="F12" s="65">
        <v>0</v>
      </c>
      <c r="G12" s="65">
        <v>0</v>
      </c>
      <c r="H12" s="93">
        <v>0</v>
      </c>
    </row>
    <row r="13" spans="1:8" ht="15.75">
      <c r="A13" s="71">
        <v>9</v>
      </c>
      <c r="B13" s="78" t="s">
        <v>597</v>
      </c>
      <c r="C13" s="92" t="s">
        <v>7</v>
      </c>
      <c r="D13" s="65">
        <v>1</v>
      </c>
      <c r="E13" s="93">
        <v>0.016853932584269662</v>
      </c>
      <c r="F13" s="65">
        <v>0</v>
      </c>
      <c r="G13" s="65">
        <v>0</v>
      </c>
      <c r="H13" s="93">
        <v>0</v>
      </c>
    </row>
    <row r="14" spans="1:8" ht="15.75">
      <c r="A14" s="71">
        <v>10</v>
      </c>
      <c r="B14" s="78" t="s">
        <v>383</v>
      </c>
      <c r="C14" s="92" t="s">
        <v>7</v>
      </c>
      <c r="D14" s="65">
        <v>1</v>
      </c>
      <c r="E14" s="93">
        <v>0.016853932584269662</v>
      </c>
      <c r="F14" s="65">
        <v>0</v>
      </c>
      <c r="G14" s="65">
        <v>0</v>
      </c>
      <c r="H14" s="93">
        <v>0</v>
      </c>
    </row>
    <row r="15" spans="1:8" ht="15.75">
      <c r="A15" s="71">
        <v>11</v>
      </c>
      <c r="B15" s="78" t="s">
        <v>646</v>
      </c>
      <c r="C15" s="92" t="s">
        <v>7</v>
      </c>
      <c r="D15" s="65">
        <v>0</v>
      </c>
      <c r="E15" s="93">
        <v>0</v>
      </c>
      <c r="F15" s="65">
        <v>0</v>
      </c>
      <c r="G15" s="65">
        <v>1</v>
      </c>
      <c r="H15" s="93">
        <v>0.016853932584269662</v>
      </c>
    </row>
    <row r="16" spans="1:8" ht="15.75">
      <c r="A16" s="71">
        <v>12</v>
      </c>
      <c r="B16" s="78" t="s">
        <v>647</v>
      </c>
      <c r="C16" s="92" t="s">
        <v>5</v>
      </c>
      <c r="D16" s="65">
        <v>0</v>
      </c>
      <c r="E16" s="93">
        <v>0</v>
      </c>
      <c r="F16" s="65">
        <v>0</v>
      </c>
      <c r="G16" s="65">
        <v>1</v>
      </c>
      <c r="H16" s="93">
        <v>0.11235955056179776</v>
      </c>
    </row>
    <row r="17" spans="1:8" ht="15.75">
      <c r="A17" s="71">
        <v>13</v>
      </c>
      <c r="B17" s="78" t="s">
        <v>384</v>
      </c>
      <c r="C17" s="92" t="s">
        <v>7</v>
      </c>
      <c r="D17" s="65">
        <v>5</v>
      </c>
      <c r="E17" s="93">
        <v>0.033707865168539325</v>
      </c>
      <c r="F17" s="65">
        <v>0</v>
      </c>
      <c r="G17" s="65">
        <v>1</v>
      </c>
      <c r="H17" s="93">
        <v>0.008988764044943821</v>
      </c>
    </row>
    <row r="18" spans="1:8" ht="15.75">
      <c r="A18" s="71">
        <v>14</v>
      </c>
      <c r="B18" s="78" t="s">
        <v>385</v>
      </c>
      <c r="C18" s="92" t="s">
        <v>6</v>
      </c>
      <c r="D18" s="65">
        <v>1</v>
      </c>
      <c r="E18" s="93">
        <v>0.016853932584269662</v>
      </c>
      <c r="F18" s="65">
        <v>0</v>
      </c>
      <c r="G18" s="65">
        <v>5</v>
      </c>
      <c r="H18" s="93">
        <v>0.051685393258426963</v>
      </c>
    </row>
    <row r="19" spans="1:8" ht="15.75">
      <c r="A19" s="71">
        <v>15</v>
      </c>
      <c r="B19" s="78" t="s">
        <v>386</v>
      </c>
      <c r="C19" s="92" t="s">
        <v>7</v>
      </c>
      <c r="D19" s="65">
        <v>2</v>
      </c>
      <c r="E19" s="93">
        <v>0.02247191011235955</v>
      </c>
      <c r="F19" s="65">
        <v>0</v>
      </c>
      <c r="G19" s="65">
        <v>1</v>
      </c>
      <c r="H19" s="93">
        <v>0.006741573033707865</v>
      </c>
    </row>
    <row r="20" spans="1:8" ht="15.75">
      <c r="A20" s="71">
        <v>16</v>
      </c>
      <c r="B20" s="78" t="s">
        <v>387</v>
      </c>
      <c r="C20" s="92" t="s">
        <v>8</v>
      </c>
      <c r="D20" s="65">
        <v>2</v>
      </c>
      <c r="E20" s="93">
        <v>0.019101123595505618</v>
      </c>
      <c r="F20" s="65">
        <v>0</v>
      </c>
      <c r="G20" s="65">
        <v>0</v>
      </c>
      <c r="H20" s="93">
        <v>0</v>
      </c>
    </row>
    <row r="21" spans="1:8" ht="15.75">
      <c r="A21" s="71">
        <v>17</v>
      </c>
      <c r="B21" s="78" t="s">
        <v>388</v>
      </c>
      <c r="C21" s="92" t="s">
        <v>7</v>
      </c>
      <c r="D21" s="65">
        <v>6</v>
      </c>
      <c r="E21" s="93">
        <v>0.08876404494382023</v>
      </c>
      <c r="F21" s="65">
        <v>0</v>
      </c>
      <c r="G21" s="65">
        <v>2</v>
      </c>
      <c r="H21" s="93">
        <v>0.033707865168539325</v>
      </c>
    </row>
    <row r="22" spans="1:8" ht="15.75">
      <c r="A22" s="71">
        <v>18</v>
      </c>
      <c r="B22" s="78" t="s">
        <v>389</v>
      </c>
      <c r="C22" s="92" t="s">
        <v>6</v>
      </c>
      <c r="D22" s="65">
        <v>1</v>
      </c>
      <c r="E22" s="93">
        <v>0.016853932584269662</v>
      </c>
      <c r="F22" s="65">
        <v>0</v>
      </c>
      <c r="G22" s="65">
        <v>0</v>
      </c>
      <c r="H22" s="93">
        <v>0</v>
      </c>
    </row>
    <row r="23" spans="1:8" ht="15.75">
      <c r="A23" s="71">
        <v>19</v>
      </c>
      <c r="B23" s="78" t="s">
        <v>328</v>
      </c>
      <c r="C23" s="92" t="s">
        <v>7</v>
      </c>
      <c r="D23" s="65">
        <v>1</v>
      </c>
      <c r="E23" s="93">
        <v>0.1191011235955056</v>
      </c>
      <c r="F23" s="65">
        <v>0</v>
      </c>
      <c r="G23" s="65">
        <v>0</v>
      </c>
      <c r="H23" s="93">
        <v>0</v>
      </c>
    </row>
    <row r="24" spans="1:8" ht="15.75">
      <c r="A24" s="71">
        <v>20</v>
      </c>
      <c r="B24" s="78" t="s">
        <v>648</v>
      </c>
      <c r="C24" s="92" t="s">
        <v>7</v>
      </c>
      <c r="D24" s="65">
        <v>10</v>
      </c>
      <c r="E24" s="93">
        <v>0.5393258426966292</v>
      </c>
      <c r="F24" s="65">
        <v>0</v>
      </c>
      <c r="G24" s="65">
        <v>2</v>
      </c>
      <c r="H24" s="93">
        <v>0.016853932584269662</v>
      </c>
    </row>
    <row r="25" spans="1:8" ht="15.75">
      <c r="A25" s="71">
        <v>21</v>
      </c>
      <c r="B25" s="78" t="s">
        <v>584</v>
      </c>
      <c r="C25" s="92" t="s">
        <v>6</v>
      </c>
      <c r="D25" s="65">
        <v>3</v>
      </c>
      <c r="E25" s="93">
        <v>0.05056179775280899</v>
      </c>
      <c r="F25" s="65">
        <v>0</v>
      </c>
      <c r="G25" s="65">
        <v>3</v>
      </c>
      <c r="H25" s="93">
        <v>0.05056179775280899</v>
      </c>
    </row>
    <row r="26" spans="1:8" ht="15.75">
      <c r="A26" s="71">
        <v>22</v>
      </c>
      <c r="B26" s="78" t="s">
        <v>395</v>
      </c>
      <c r="C26" s="92" t="s">
        <v>7</v>
      </c>
      <c r="D26" s="65">
        <v>6</v>
      </c>
      <c r="E26" s="93">
        <v>0.07584269662921349</v>
      </c>
      <c r="F26" s="65">
        <v>0</v>
      </c>
      <c r="G26" s="65">
        <v>1</v>
      </c>
      <c r="H26" s="93">
        <v>0.006741573033707865</v>
      </c>
    </row>
    <row r="27" spans="1:8" ht="15.75">
      <c r="A27" s="71">
        <v>23</v>
      </c>
      <c r="B27" s="78" t="s">
        <v>396</v>
      </c>
      <c r="C27" s="92" t="s">
        <v>11</v>
      </c>
      <c r="D27" s="65">
        <v>0</v>
      </c>
      <c r="E27" s="93">
        <v>0</v>
      </c>
      <c r="F27" s="65">
        <v>0</v>
      </c>
      <c r="G27" s="65">
        <v>4</v>
      </c>
      <c r="H27" s="93">
        <v>0.05898876404494382</v>
      </c>
    </row>
    <row r="28" spans="1:8" ht="15.75">
      <c r="A28" s="71">
        <v>24</v>
      </c>
      <c r="B28" s="78" t="s">
        <v>398</v>
      </c>
      <c r="C28" s="92" t="s">
        <v>7</v>
      </c>
      <c r="D28" s="65">
        <v>1</v>
      </c>
      <c r="E28" s="93">
        <v>0.016853932584269662</v>
      </c>
      <c r="F28" s="65">
        <v>0</v>
      </c>
      <c r="G28" s="65">
        <v>0</v>
      </c>
      <c r="H28" s="93">
        <v>0</v>
      </c>
    </row>
    <row r="29" spans="1:8" ht="15.75">
      <c r="A29" s="71">
        <v>25</v>
      </c>
      <c r="B29" s="78" t="s">
        <v>666</v>
      </c>
      <c r="C29" s="92" t="s">
        <v>7</v>
      </c>
      <c r="D29" s="65">
        <v>2</v>
      </c>
      <c r="E29" s="93">
        <v>0.02247191011235955</v>
      </c>
      <c r="F29" s="65">
        <v>0</v>
      </c>
      <c r="G29" s="65">
        <v>0</v>
      </c>
      <c r="H29" s="93">
        <v>0</v>
      </c>
    </row>
    <row r="30" spans="1:8" ht="15.75">
      <c r="A30" s="71">
        <v>26</v>
      </c>
      <c r="B30" s="78" t="s">
        <v>672</v>
      </c>
      <c r="C30" s="92" t="s">
        <v>6</v>
      </c>
      <c r="D30" s="65">
        <v>9</v>
      </c>
      <c r="E30" s="93">
        <v>5.294786516853933</v>
      </c>
      <c r="F30" s="65">
        <v>0</v>
      </c>
      <c r="G30" s="65">
        <v>0</v>
      </c>
      <c r="H30" s="93">
        <v>0</v>
      </c>
    </row>
    <row r="31" spans="1:8" ht="15.75">
      <c r="A31" s="71">
        <v>27</v>
      </c>
      <c r="B31" s="78" t="s">
        <v>399</v>
      </c>
      <c r="C31" s="92" t="s">
        <v>6</v>
      </c>
      <c r="D31" s="65">
        <v>8</v>
      </c>
      <c r="E31" s="93">
        <v>0.543370786516854</v>
      </c>
      <c r="F31" s="65">
        <v>0</v>
      </c>
      <c r="G31" s="65">
        <v>3</v>
      </c>
      <c r="H31" s="93">
        <v>0.2828089887640449</v>
      </c>
    </row>
    <row r="32" spans="1:8" ht="15.75">
      <c r="A32" s="71">
        <v>28</v>
      </c>
      <c r="B32" s="78" t="s">
        <v>592</v>
      </c>
      <c r="C32" s="92" t="s">
        <v>6</v>
      </c>
      <c r="D32" s="65">
        <v>8</v>
      </c>
      <c r="E32" s="93">
        <v>6.797078651685393</v>
      </c>
      <c r="F32" s="65">
        <v>0</v>
      </c>
      <c r="G32" s="65">
        <v>0</v>
      </c>
      <c r="H32" s="93">
        <v>0</v>
      </c>
    </row>
    <row r="33" spans="1:8" ht="15.75">
      <c r="A33" s="71">
        <v>29</v>
      </c>
      <c r="B33" s="78" t="s">
        <v>330</v>
      </c>
      <c r="C33" s="92" t="s">
        <v>7</v>
      </c>
      <c r="D33" s="65">
        <v>2</v>
      </c>
      <c r="E33" s="93">
        <v>0.033707865168539325</v>
      </c>
      <c r="F33" s="65">
        <v>0</v>
      </c>
      <c r="G33" s="65">
        <v>0</v>
      </c>
      <c r="H33" s="93">
        <v>0</v>
      </c>
    </row>
    <row r="34" spans="1:8" ht="15.75">
      <c r="A34" s="71">
        <v>30</v>
      </c>
      <c r="B34" s="78" t="s">
        <v>663</v>
      </c>
      <c r="C34" s="92" t="s">
        <v>7</v>
      </c>
      <c r="D34" s="65">
        <v>1</v>
      </c>
      <c r="E34" s="93">
        <v>0.022247191011235956</v>
      </c>
      <c r="F34" s="65">
        <v>0</v>
      </c>
      <c r="G34" s="65">
        <v>0</v>
      </c>
      <c r="H34" s="93">
        <v>0</v>
      </c>
    </row>
    <row r="35" spans="1:8" ht="15.75">
      <c r="A35" s="71">
        <v>31</v>
      </c>
      <c r="B35" s="78" t="s">
        <v>400</v>
      </c>
      <c r="C35" s="92" t="s">
        <v>6</v>
      </c>
      <c r="D35" s="65">
        <v>5</v>
      </c>
      <c r="E35" s="93">
        <v>0.09662921348314606</v>
      </c>
      <c r="F35" s="65">
        <v>0</v>
      </c>
      <c r="G35" s="65">
        <v>0</v>
      </c>
      <c r="H35" s="93">
        <v>0</v>
      </c>
    </row>
    <row r="36" spans="1:8" ht="15.75">
      <c r="A36" s="71">
        <v>32</v>
      </c>
      <c r="B36" s="78" t="s">
        <v>401</v>
      </c>
      <c r="C36" s="92" t="s">
        <v>21</v>
      </c>
      <c r="D36" s="65">
        <v>3</v>
      </c>
      <c r="E36" s="93">
        <v>0.06179775280898876</v>
      </c>
      <c r="F36" s="65">
        <v>0</v>
      </c>
      <c r="G36" s="65">
        <v>0</v>
      </c>
      <c r="H36" s="93">
        <v>0</v>
      </c>
    </row>
    <row r="37" spans="1:8" ht="15.75">
      <c r="A37" s="71">
        <v>33</v>
      </c>
      <c r="B37" s="78" t="s">
        <v>403</v>
      </c>
      <c r="C37" s="92" t="s">
        <v>6</v>
      </c>
      <c r="D37" s="65">
        <v>8</v>
      </c>
      <c r="E37" s="93">
        <v>1.6292134831460674</v>
      </c>
      <c r="F37" s="65">
        <v>1</v>
      </c>
      <c r="G37" s="65">
        <v>3</v>
      </c>
      <c r="H37" s="93">
        <v>0.14426966292134832</v>
      </c>
    </row>
    <row r="38" spans="1:8" ht="15.75">
      <c r="A38" s="71">
        <v>34</v>
      </c>
      <c r="B38" s="78" t="s">
        <v>403</v>
      </c>
      <c r="C38" s="92" t="s">
        <v>8</v>
      </c>
      <c r="D38" s="65">
        <v>11</v>
      </c>
      <c r="E38" s="93">
        <v>0.1550561797752809</v>
      </c>
      <c r="F38" s="65">
        <v>1</v>
      </c>
      <c r="G38" s="65">
        <v>0</v>
      </c>
      <c r="H38" s="93">
        <v>0</v>
      </c>
    </row>
    <row r="39" spans="1:8" ht="15.75">
      <c r="A39" s="71">
        <v>35</v>
      </c>
      <c r="B39" s="78" t="s">
        <v>404</v>
      </c>
      <c r="C39" s="92" t="s">
        <v>7</v>
      </c>
      <c r="D39" s="65">
        <v>6</v>
      </c>
      <c r="E39" s="93">
        <v>0.0955056179775281</v>
      </c>
      <c r="F39" s="65">
        <v>0</v>
      </c>
      <c r="G39" s="65">
        <v>2</v>
      </c>
      <c r="H39" s="93">
        <v>0.033707865168539325</v>
      </c>
    </row>
    <row r="40" spans="1:8" ht="15.75">
      <c r="A40" s="71">
        <v>36</v>
      </c>
      <c r="B40" s="78" t="s">
        <v>405</v>
      </c>
      <c r="C40" s="92" t="s">
        <v>6</v>
      </c>
      <c r="D40" s="65">
        <v>2</v>
      </c>
      <c r="E40" s="93">
        <v>0.029213483146067414</v>
      </c>
      <c r="F40" s="65">
        <v>0</v>
      </c>
      <c r="G40" s="65">
        <v>1</v>
      </c>
      <c r="H40" s="93">
        <v>0.011235955056179775</v>
      </c>
    </row>
    <row r="41" spans="1:8" ht="15.75">
      <c r="A41" s="71">
        <v>37</v>
      </c>
      <c r="B41" s="78" t="s">
        <v>406</v>
      </c>
      <c r="C41" s="92" t="s">
        <v>10</v>
      </c>
      <c r="D41" s="65">
        <v>3</v>
      </c>
      <c r="E41" s="93">
        <v>0.03932584269662922</v>
      </c>
      <c r="F41" s="65">
        <v>0</v>
      </c>
      <c r="G41" s="65">
        <v>11</v>
      </c>
      <c r="H41" s="93">
        <v>0.15005280898876405</v>
      </c>
    </row>
    <row r="42" spans="1:8" ht="15.75">
      <c r="A42" s="71">
        <v>38</v>
      </c>
      <c r="B42" s="78" t="s">
        <v>406</v>
      </c>
      <c r="C42" s="92" t="s">
        <v>6</v>
      </c>
      <c r="D42" s="65">
        <v>1</v>
      </c>
      <c r="E42" s="93">
        <v>0.3820224719101124</v>
      </c>
      <c r="F42" s="65">
        <v>0</v>
      </c>
      <c r="G42" s="65">
        <v>0</v>
      </c>
      <c r="H42" s="93">
        <v>0</v>
      </c>
    </row>
    <row r="43" spans="1:8" ht="15.75">
      <c r="A43" s="71">
        <v>39</v>
      </c>
      <c r="B43" s="78" t="s">
        <v>406</v>
      </c>
      <c r="C43" s="92" t="s">
        <v>265</v>
      </c>
      <c r="D43" s="65">
        <v>6</v>
      </c>
      <c r="E43" s="93">
        <v>0.09213483146067417</v>
      </c>
      <c r="F43" s="65">
        <v>0</v>
      </c>
      <c r="G43" s="65">
        <v>0</v>
      </c>
      <c r="H43" s="93">
        <v>0</v>
      </c>
    </row>
    <row r="44" spans="1:8" ht="15.75">
      <c r="A44" s="71">
        <v>40</v>
      </c>
      <c r="B44" s="78" t="s">
        <v>407</v>
      </c>
      <c r="C44" s="92" t="s">
        <v>10</v>
      </c>
      <c r="D44" s="65">
        <v>1</v>
      </c>
      <c r="E44" s="93">
        <v>0.016853932584269662</v>
      </c>
      <c r="F44" s="65">
        <v>0</v>
      </c>
      <c r="G44" s="65">
        <v>0</v>
      </c>
      <c r="H44" s="93">
        <v>0</v>
      </c>
    </row>
    <row r="45" spans="1:8" ht="15.75">
      <c r="A45" s="71">
        <v>41</v>
      </c>
      <c r="B45" s="78" t="s">
        <v>408</v>
      </c>
      <c r="C45" s="92" t="s">
        <v>409</v>
      </c>
      <c r="D45" s="65">
        <v>1</v>
      </c>
      <c r="E45" s="93">
        <v>0.016853932584269662</v>
      </c>
      <c r="F45" s="65">
        <v>0</v>
      </c>
      <c r="G45" s="65">
        <v>0</v>
      </c>
      <c r="H45" s="93">
        <v>0</v>
      </c>
    </row>
    <row r="46" spans="1:8" ht="15.75">
      <c r="A46" s="71">
        <v>42</v>
      </c>
      <c r="B46" s="78" t="s">
        <v>683</v>
      </c>
      <c r="C46" s="92" t="s">
        <v>7</v>
      </c>
      <c r="D46" s="65">
        <v>1</v>
      </c>
      <c r="E46" s="93">
        <v>0.016853932584269662</v>
      </c>
      <c r="F46" s="65">
        <v>0</v>
      </c>
      <c r="G46" s="65">
        <v>0</v>
      </c>
      <c r="H46" s="93">
        <v>0</v>
      </c>
    </row>
    <row r="47" spans="1:8" ht="15.75">
      <c r="A47" s="71">
        <v>43</v>
      </c>
      <c r="B47" s="78" t="s">
        <v>410</v>
      </c>
      <c r="C47" s="92" t="s">
        <v>5</v>
      </c>
      <c r="D47" s="65">
        <v>13</v>
      </c>
      <c r="E47" s="93">
        <v>0.4943820224719101</v>
      </c>
      <c r="F47" s="65">
        <v>0</v>
      </c>
      <c r="G47" s="65">
        <v>7</v>
      </c>
      <c r="H47" s="93">
        <v>0.33707865168539325</v>
      </c>
    </row>
    <row r="48" spans="1:8" ht="15.75">
      <c r="A48" s="71">
        <v>44</v>
      </c>
      <c r="B48" s="78" t="s">
        <v>612</v>
      </c>
      <c r="C48" s="92" t="s">
        <v>8</v>
      </c>
      <c r="D48" s="65">
        <v>0</v>
      </c>
      <c r="E48" s="93">
        <v>0</v>
      </c>
      <c r="F48" s="65">
        <v>0</v>
      </c>
      <c r="G48" s="65">
        <v>2</v>
      </c>
      <c r="H48" s="93">
        <v>0.07865168539325844</v>
      </c>
    </row>
    <row r="49" spans="1:8" ht="15.75">
      <c r="A49" s="71">
        <v>45</v>
      </c>
      <c r="B49" s="78" t="s">
        <v>411</v>
      </c>
      <c r="C49" s="92" t="s">
        <v>11</v>
      </c>
      <c r="D49" s="65">
        <v>1</v>
      </c>
      <c r="E49" s="93">
        <v>0.6179775280898877</v>
      </c>
      <c r="F49" s="65">
        <v>0</v>
      </c>
      <c r="G49" s="65">
        <v>0</v>
      </c>
      <c r="H49" s="93">
        <v>0</v>
      </c>
    </row>
    <row r="50" spans="1:8" ht="15.75">
      <c r="A50" s="71">
        <v>46</v>
      </c>
      <c r="B50" s="78" t="s">
        <v>412</v>
      </c>
      <c r="C50" s="92" t="s">
        <v>7</v>
      </c>
      <c r="D50" s="65">
        <v>57</v>
      </c>
      <c r="E50" s="93">
        <v>0.9505617977528089</v>
      </c>
      <c r="F50" s="65">
        <v>1</v>
      </c>
      <c r="G50" s="65">
        <v>5</v>
      </c>
      <c r="H50" s="93">
        <v>0.23595505617977527</v>
      </c>
    </row>
    <row r="51" spans="1:8" ht="15.75">
      <c r="A51" s="71">
        <v>47</v>
      </c>
      <c r="B51" s="78" t="s">
        <v>414</v>
      </c>
      <c r="C51" s="92" t="s">
        <v>7</v>
      </c>
      <c r="D51" s="65">
        <v>3</v>
      </c>
      <c r="E51" s="93">
        <v>0.02808988764044944</v>
      </c>
      <c r="F51" s="65">
        <v>0</v>
      </c>
      <c r="G51" s="65">
        <v>0</v>
      </c>
      <c r="H51" s="93">
        <v>0</v>
      </c>
    </row>
    <row r="52" spans="1:8" ht="15.75">
      <c r="A52" s="71">
        <v>48</v>
      </c>
      <c r="B52" s="78" t="s">
        <v>415</v>
      </c>
      <c r="C52" s="92" t="s">
        <v>8</v>
      </c>
      <c r="D52" s="65">
        <v>18</v>
      </c>
      <c r="E52" s="93">
        <v>0.7247191011235955</v>
      </c>
      <c r="F52" s="65">
        <v>0</v>
      </c>
      <c r="G52" s="65">
        <v>1</v>
      </c>
      <c r="H52" s="93">
        <v>0.016853932584269662</v>
      </c>
    </row>
    <row r="53" spans="1:8" ht="15.75">
      <c r="A53" s="71">
        <v>49</v>
      </c>
      <c r="B53" s="78" t="s">
        <v>416</v>
      </c>
      <c r="C53" s="92" t="s">
        <v>8</v>
      </c>
      <c r="D53" s="65">
        <v>6</v>
      </c>
      <c r="E53" s="93">
        <v>1.7247191011235954</v>
      </c>
      <c r="F53" s="65">
        <v>0</v>
      </c>
      <c r="G53" s="65">
        <v>4</v>
      </c>
      <c r="H53" s="93">
        <v>0.035955056179775284</v>
      </c>
    </row>
    <row r="54" spans="1:8" ht="15.75">
      <c r="A54" s="71">
        <v>51</v>
      </c>
      <c r="B54" s="78" t="s">
        <v>417</v>
      </c>
      <c r="C54" s="92" t="s">
        <v>8</v>
      </c>
      <c r="D54" s="65">
        <v>6</v>
      </c>
      <c r="E54" s="93">
        <v>0.22471910112359553</v>
      </c>
      <c r="F54" s="65">
        <v>0</v>
      </c>
      <c r="G54" s="65">
        <v>5</v>
      </c>
      <c r="H54" s="93">
        <v>0.07865168539325844</v>
      </c>
    </row>
    <row r="55" spans="1:8" ht="15.75">
      <c r="A55" s="71">
        <v>52</v>
      </c>
      <c r="B55" s="78" t="s">
        <v>667</v>
      </c>
      <c r="C55" s="92" t="s">
        <v>6</v>
      </c>
      <c r="D55" s="65">
        <v>1</v>
      </c>
      <c r="E55" s="93">
        <v>0.3820224719101124</v>
      </c>
      <c r="F55" s="65">
        <v>0</v>
      </c>
      <c r="G55" s="65">
        <v>0</v>
      </c>
      <c r="H55" s="93">
        <v>0</v>
      </c>
    </row>
    <row r="56" spans="1:8" ht="15.75">
      <c r="A56" s="71">
        <v>53</v>
      </c>
      <c r="B56" s="78" t="s">
        <v>418</v>
      </c>
      <c r="C56" s="92" t="s">
        <v>6</v>
      </c>
      <c r="D56" s="65">
        <v>0</v>
      </c>
      <c r="E56" s="93">
        <v>0</v>
      </c>
      <c r="F56" s="65">
        <v>0</v>
      </c>
      <c r="G56" s="65">
        <v>1</v>
      </c>
      <c r="H56" s="93">
        <v>0.011235955056179775</v>
      </c>
    </row>
    <row r="57" spans="1:8" ht="15.75">
      <c r="A57" s="71">
        <v>54</v>
      </c>
      <c r="B57" s="78" t="s">
        <v>419</v>
      </c>
      <c r="C57" s="92" t="s">
        <v>6</v>
      </c>
      <c r="D57" s="65">
        <v>5</v>
      </c>
      <c r="E57" s="93">
        <v>0.09438202247191012</v>
      </c>
      <c r="F57" s="65">
        <v>0</v>
      </c>
      <c r="G57" s="65">
        <v>2</v>
      </c>
      <c r="H57" s="93">
        <v>0.033707865168539325</v>
      </c>
    </row>
    <row r="58" spans="1:8" ht="15.75">
      <c r="A58" s="71">
        <v>55</v>
      </c>
      <c r="B58" s="78" t="s">
        <v>420</v>
      </c>
      <c r="C58" s="92" t="s">
        <v>11</v>
      </c>
      <c r="D58" s="65">
        <v>3</v>
      </c>
      <c r="E58" s="93">
        <v>0.0752808988764045</v>
      </c>
      <c r="F58" s="65">
        <v>0</v>
      </c>
      <c r="G58" s="65">
        <v>3</v>
      </c>
      <c r="H58" s="93">
        <v>0.06292134831460675</v>
      </c>
    </row>
    <row r="59" spans="1:8" ht="15.75">
      <c r="A59" s="71">
        <v>56</v>
      </c>
      <c r="B59" s="78" t="s">
        <v>607</v>
      </c>
      <c r="C59" s="92" t="s">
        <v>6</v>
      </c>
      <c r="D59" s="65">
        <v>5</v>
      </c>
      <c r="E59" s="93">
        <v>0.45438202247191006</v>
      </c>
      <c r="F59" s="65">
        <v>0</v>
      </c>
      <c r="G59" s="65">
        <v>1</v>
      </c>
      <c r="H59" s="93">
        <v>0.06741573033707865</v>
      </c>
    </row>
    <row r="60" spans="1:8" ht="15.75">
      <c r="A60" s="71">
        <v>57</v>
      </c>
      <c r="B60" s="78" t="s">
        <v>603</v>
      </c>
      <c r="C60" s="92" t="s">
        <v>8</v>
      </c>
      <c r="D60" s="65">
        <v>6</v>
      </c>
      <c r="E60" s="93">
        <v>1.950561797752809</v>
      </c>
      <c r="F60" s="65">
        <v>0</v>
      </c>
      <c r="G60" s="65">
        <v>0</v>
      </c>
      <c r="H60" s="93">
        <v>0</v>
      </c>
    </row>
    <row r="61" spans="1:8" ht="15.75">
      <c r="A61" s="71">
        <v>58</v>
      </c>
      <c r="B61" s="78" t="s">
        <v>422</v>
      </c>
      <c r="C61" s="92" t="s">
        <v>6</v>
      </c>
      <c r="D61" s="65">
        <v>6</v>
      </c>
      <c r="E61" s="93">
        <v>0.09101123595505618</v>
      </c>
      <c r="F61" s="65">
        <v>0</v>
      </c>
      <c r="G61" s="65">
        <v>4</v>
      </c>
      <c r="H61" s="93">
        <v>0.060674157303370786</v>
      </c>
    </row>
    <row r="62" spans="1:8" ht="15.75">
      <c r="A62" s="71">
        <v>59</v>
      </c>
      <c r="B62" s="78" t="s">
        <v>423</v>
      </c>
      <c r="C62" s="92" t="s">
        <v>6</v>
      </c>
      <c r="D62" s="65">
        <v>1</v>
      </c>
      <c r="E62" s="93">
        <v>0.016853932584269662</v>
      </c>
      <c r="F62" s="65">
        <v>0</v>
      </c>
      <c r="G62" s="65">
        <v>1</v>
      </c>
      <c r="H62" s="93">
        <v>0.01348314606741573</v>
      </c>
    </row>
    <row r="63" spans="1:8" ht="15.75">
      <c r="A63" s="71">
        <v>60</v>
      </c>
      <c r="B63" s="78" t="s">
        <v>424</v>
      </c>
      <c r="C63" s="92" t="s">
        <v>7</v>
      </c>
      <c r="D63" s="65">
        <v>3</v>
      </c>
      <c r="E63" s="93">
        <v>0.0449438202247191</v>
      </c>
      <c r="F63" s="65">
        <v>0</v>
      </c>
      <c r="G63" s="65">
        <v>0</v>
      </c>
      <c r="H63" s="93">
        <v>0</v>
      </c>
    </row>
    <row r="64" spans="1:8" ht="15.75">
      <c r="A64" s="71">
        <v>61</v>
      </c>
      <c r="B64" s="78" t="s">
        <v>425</v>
      </c>
      <c r="C64" s="92" t="s">
        <v>10</v>
      </c>
      <c r="D64" s="65">
        <v>3</v>
      </c>
      <c r="E64" s="93">
        <v>0.4518876404494382</v>
      </c>
      <c r="F64" s="65">
        <v>0</v>
      </c>
      <c r="G64" s="65">
        <v>1</v>
      </c>
      <c r="H64" s="93">
        <v>0.0449438202247191</v>
      </c>
    </row>
    <row r="65" spans="1:8" ht="15.75">
      <c r="A65" s="71">
        <v>62</v>
      </c>
      <c r="B65" s="78" t="s">
        <v>426</v>
      </c>
      <c r="C65" s="92" t="s">
        <v>6</v>
      </c>
      <c r="D65" s="65">
        <v>2</v>
      </c>
      <c r="E65" s="93">
        <v>0.3898876404494382</v>
      </c>
      <c r="F65" s="65">
        <v>0</v>
      </c>
      <c r="G65" s="65">
        <v>1</v>
      </c>
      <c r="H65" s="93">
        <v>0.6636741573033706</v>
      </c>
    </row>
    <row r="66" spans="1:8" ht="15.75">
      <c r="A66" s="71">
        <v>63</v>
      </c>
      <c r="B66" s="78" t="s">
        <v>427</v>
      </c>
      <c r="C66" s="92" t="s">
        <v>10</v>
      </c>
      <c r="D66" s="65">
        <v>4</v>
      </c>
      <c r="E66" s="93">
        <v>0.23089887640449436</v>
      </c>
      <c r="F66" s="65">
        <v>0</v>
      </c>
      <c r="G66" s="65">
        <v>0</v>
      </c>
      <c r="H66" s="93">
        <v>0</v>
      </c>
    </row>
    <row r="67" spans="1:8" ht="15.75">
      <c r="A67" s="71">
        <v>64</v>
      </c>
      <c r="B67" s="78" t="s">
        <v>428</v>
      </c>
      <c r="C67" s="92" t="s">
        <v>6</v>
      </c>
      <c r="D67" s="65">
        <v>4</v>
      </c>
      <c r="E67" s="93">
        <v>0.0550561797752809</v>
      </c>
      <c r="F67" s="65">
        <v>0</v>
      </c>
      <c r="G67" s="65">
        <v>1</v>
      </c>
      <c r="H67" s="93">
        <v>0.016853932584269662</v>
      </c>
    </row>
    <row r="68" spans="1:8" ht="15.75">
      <c r="A68" s="71">
        <v>65</v>
      </c>
      <c r="B68" s="78" t="s">
        <v>429</v>
      </c>
      <c r="C68" s="92" t="s">
        <v>7</v>
      </c>
      <c r="D68" s="65">
        <v>30</v>
      </c>
      <c r="E68" s="93">
        <v>0.5056179775280899</v>
      </c>
      <c r="F68" s="65">
        <v>0</v>
      </c>
      <c r="G68" s="65">
        <v>2</v>
      </c>
      <c r="H68" s="93">
        <v>0.029213483146067414</v>
      </c>
    </row>
    <row r="69" spans="1:8" ht="15.75">
      <c r="A69" s="71">
        <v>66</v>
      </c>
      <c r="B69" s="78" t="s">
        <v>430</v>
      </c>
      <c r="C69" s="92" t="s">
        <v>7</v>
      </c>
      <c r="D69" s="65">
        <v>5</v>
      </c>
      <c r="E69" s="93">
        <v>0.04719101123595506</v>
      </c>
      <c r="F69" s="65">
        <v>0</v>
      </c>
      <c r="G69" s="65">
        <v>1</v>
      </c>
      <c r="H69" s="93">
        <v>0.010112359550561797</v>
      </c>
    </row>
    <row r="70" spans="1:8" ht="15.75">
      <c r="A70" s="71">
        <v>67</v>
      </c>
      <c r="B70" s="78" t="s">
        <v>431</v>
      </c>
      <c r="C70" s="92" t="s">
        <v>8</v>
      </c>
      <c r="D70" s="65">
        <v>8</v>
      </c>
      <c r="E70" s="93">
        <v>0.15730337078651688</v>
      </c>
      <c r="F70" s="65">
        <v>0</v>
      </c>
      <c r="G70" s="65">
        <v>2</v>
      </c>
      <c r="H70" s="93">
        <v>0.010112359550561797</v>
      </c>
    </row>
    <row r="71" spans="1:8" ht="15.75">
      <c r="A71" s="71">
        <v>68</v>
      </c>
      <c r="B71" s="78" t="s">
        <v>331</v>
      </c>
      <c r="C71" s="92" t="s">
        <v>7</v>
      </c>
      <c r="D71" s="65">
        <v>12</v>
      </c>
      <c r="E71" s="93">
        <v>0.04730337078651685</v>
      </c>
      <c r="F71" s="65">
        <v>0</v>
      </c>
      <c r="G71" s="65">
        <v>0</v>
      </c>
      <c r="H71" s="93">
        <v>0</v>
      </c>
    </row>
    <row r="72" spans="1:8" ht="15.75">
      <c r="A72" s="71">
        <v>69</v>
      </c>
      <c r="B72" s="78" t="s">
        <v>432</v>
      </c>
      <c r="C72" s="92" t="s">
        <v>7</v>
      </c>
      <c r="D72" s="65">
        <v>18</v>
      </c>
      <c r="E72" s="93">
        <v>0.15393258426966294</v>
      </c>
      <c r="F72" s="65">
        <v>0</v>
      </c>
      <c r="G72" s="65">
        <v>7</v>
      </c>
      <c r="H72" s="93">
        <v>0.07865168539325844</v>
      </c>
    </row>
    <row r="73" spans="1:8" ht="15.75">
      <c r="A73" s="71">
        <v>70</v>
      </c>
      <c r="B73" s="78" t="s">
        <v>669</v>
      </c>
      <c r="C73" s="92" t="s">
        <v>7</v>
      </c>
      <c r="D73" s="65">
        <v>1</v>
      </c>
      <c r="E73" s="93">
        <v>0.016853932584269662</v>
      </c>
      <c r="F73" s="65">
        <v>0</v>
      </c>
      <c r="G73" s="65">
        <v>0</v>
      </c>
      <c r="H73" s="93">
        <v>0</v>
      </c>
    </row>
    <row r="74" spans="1:8" ht="15.75">
      <c r="A74" s="71">
        <v>71</v>
      </c>
      <c r="B74" s="78" t="s">
        <v>433</v>
      </c>
      <c r="C74" s="92" t="s">
        <v>5</v>
      </c>
      <c r="D74" s="65">
        <v>3</v>
      </c>
      <c r="E74" s="93">
        <v>0.05056179775280899</v>
      </c>
      <c r="F74" s="65">
        <v>0</v>
      </c>
      <c r="G74" s="65">
        <v>0</v>
      </c>
      <c r="H74" s="93">
        <v>0</v>
      </c>
    </row>
    <row r="75" spans="1:8" ht="15.75">
      <c r="A75" s="71">
        <v>72</v>
      </c>
      <c r="B75" s="78" t="s">
        <v>434</v>
      </c>
      <c r="C75" s="92" t="s">
        <v>6</v>
      </c>
      <c r="D75" s="65">
        <v>1</v>
      </c>
      <c r="E75" s="93">
        <v>0.016853932584269662</v>
      </c>
      <c r="F75" s="65">
        <v>0</v>
      </c>
      <c r="G75" s="65">
        <v>0</v>
      </c>
      <c r="H75" s="93">
        <v>0</v>
      </c>
    </row>
    <row r="76" spans="1:8" ht="15.75">
      <c r="A76" s="71">
        <v>73</v>
      </c>
      <c r="B76" s="78" t="s">
        <v>435</v>
      </c>
      <c r="C76" s="92" t="s">
        <v>6</v>
      </c>
      <c r="D76" s="65">
        <v>5</v>
      </c>
      <c r="E76" s="93">
        <v>0.0696629213483146</v>
      </c>
      <c r="F76" s="65">
        <v>0</v>
      </c>
      <c r="G76" s="65">
        <v>0</v>
      </c>
      <c r="H76" s="93">
        <v>0</v>
      </c>
    </row>
    <row r="77" spans="1:8" ht="15.75">
      <c r="A77" s="71">
        <v>74</v>
      </c>
      <c r="B77" s="78" t="s">
        <v>436</v>
      </c>
      <c r="C77" s="92" t="s">
        <v>8</v>
      </c>
      <c r="D77" s="65">
        <v>4</v>
      </c>
      <c r="E77" s="93">
        <v>0.06741573033707865</v>
      </c>
      <c r="F77" s="65">
        <v>0</v>
      </c>
      <c r="G77" s="65">
        <v>2</v>
      </c>
      <c r="H77" s="93">
        <v>0.021910112359550562</v>
      </c>
    </row>
    <row r="78" spans="1:8" ht="15.75">
      <c r="A78" s="71">
        <v>75</v>
      </c>
      <c r="B78" s="78" t="s">
        <v>678</v>
      </c>
      <c r="C78" s="92" t="s">
        <v>6</v>
      </c>
      <c r="D78" s="65">
        <v>2</v>
      </c>
      <c r="E78" s="93">
        <v>1.3258426966292134</v>
      </c>
      <c r="F78" s="65">
        <v>0</v>
      </c>
      <c r="G78" s="65">
        <v>0</v>
      </c>
      <c r="H78" s="93">
        <v>0</v>
      </c>
    </row>
    <row r="79" spans="1:8" ht="15.75">
      <c r="A79" s="71">
        <v>76</v>
      </c>
      <c r="B79" s="78" t="s">
        <v>438</v>
      </c>
      <c r="C79" s="92" t="s">
        <v>8</v>
      </c>
      <c r="D79" s="65">
        <v>14</v>
      </c>
      <c r="E79" s="93">
        <v>0.24494382022471908</v>
      </c>
      <c r="F79" s="65">
        <v>0</v>
      </c>
      <c r="G79" s="65">
        <v>6</v>
      </c>
      <c r="H79" s="93">
        <v>0.052808988764044947</v>
      </c>
    </row>
    <row r="80" spans="1:8" ht="15.75">
      <c r="A80" s="71">
        <v>77</v>
      </c>
      <c r="B80" s="78" t="s">
        <v>659</v>
      </c>
      <c r="C80" s="92" t="s">
        <v>9</v>
      </c>
      <c r="D80" s="65">
        <v>1</v>
      </c>
      <c r="E80" s="93">
        <v>0.016853932584269662</v>
      </c>
      <c r="F80" s="65">
        <v>0</v>
      </c>
      <c r="G80" s="65">
        <v>0</v>
      </c>
      <c r="H80" s="93">
        <v>0</v>
      </c>
    </row>
    <row r="81" spans="1:8" ht="15.75">
      <c r="A81" s="71">
        <v>78</v>
      </c>
      <c r="B81" s="78" t="s">
        <v>673</v>
      </c>
      <c r="C81" s="92" t="s">
        <v>7</v>
      </c>
      <c r="D81" s="65">
        <v>1</v>
      </c>
      <c r="E81" s="93">
        <v>0.016853932584269662</v>
      </c>
      <c r="F81" s="65">
        <v>0</v>
      </c>
      <c r="G81" s="65">
        <v>0</v>
      </c>
      <c r="H81" s="93">
        <v>0</v>
      </c>
    </row>
    <row r="82" spans="1:8" ht="15.75">
      <c r="A82" s="71">
        <v>79</v>
      </c>
      <c r="B82" s="78" t="s">
        <v>665</v>
      </c>
      <c r="C82" s="92" t="s">
        <v>7</v>
      </c>
      <c r="D82" s="65">
        <v>1</v>
      </c>
      <c r="E82" s="93">
        <v>0.016853932584269662</v>
      </c>
      <c r="F82" s="65">
        <v>0</v>
      </c>
      <c r="G82" s="65">
        <v>0</v>
      </c>
      <c r="H82" s="93">
        <v>0</v>
      </c>
    </row>
    <row r="83" spans="1:8" ht="15.75">
      <c r="A83" s="71">
        <v>80</v>
      </c>
      <c r="B83" s="78" t="s">
        <v>680</v>
      </c>
      <c r="C83" s="92" t="s">
        <v>6</v>
      </c>
      <c r="D83" s="65">
        <v>1</v>
      </c>
      <c r="E83" s="93">
        <v>0.016853932584269662</v>
      </c>
      <c r="F83" s="65">
        <v>0</v>
      </c>
      <c r="G83" s="65">
        <v>0</v>
      </c>
      <c r="H83" s="93">
        <v>0</v>
      </c>
    </row>
    <row r="84" spans="1:8" ht="15.75">
      <c r="A84" s="71">
        <v>81</v>
      </c>
      <c r="B84" s="78" t="s">
        <v>439</v>
      </c>
      <c r="C84" s="92" t="s">
        <v>8</v>
      </c>
      <c r="D84" s="65">
        <v>2</v>
      </c>
      <c r="E84" s="93">
        <v>0.025842696629213482</v>
      </c>
      <c r="F84" s="65">
        <v>0</v>
      </c>
      <c r="G84" s="65">
        <v>0</v>
      </c>
      <c r="H84" s="93">
        <v>0</v>
      </c>
    </row>
    <row r="85" spans="1:8" ht="15.75">
      <c r="A85" s="71">
        <v>82</v>
      </c>
      <c r="B85" s="78" t="s">
        <v>440</v>
      </c>
      <c r="C85" s="92" t="s">
        <v>7</v>
      </c>
      <c r="D85" s="65">
        <v>0</v>
      </c>
      <c r="E85" s="93">
        <v>0</v>
      </c>
      <c r="F85" s="65">
        <v>0</v>
      </c>
      <c r="G85" s="65">
        <v>1</v>
      </c>
      <c r="H85" s="93">
        <v>0.006741573033707865</v>
      </c>
    </row>
    <row r="86" spans="1:8" ht="15.75">
      <c r="A86" s="71">
        <v>83</v>
      </c>
      <c r="B86" s="78" t="s">
        <v>670</v>
      </c>
      <c r="C86" s="92" t="s">
        <v>7</v>
      </c>
      <c r="D86" s="65">
        <v>2</v>
      </c>
      <c r="E86" s="93">
        <v>0.025842696629213482</v>
      </c>
      <c r="F86" s="65">
        <v>0</v>
      </c>
      <c r="G86" s="65">
        <v>0</v>
      </c>
      <c r="H86" s="93">
        <v>0</v>
      </c>
    </row>
    <row r="87" spans="1:8" ht="15.75">
      <c r="A87" s="71">
        <v>84</v>
      </c>
      <c r="B87" s="78" t="s">
        <v>442</v>
      </c>
      <c r="C87" s="92" t="s">
        <v>7</v>
      </c>
      <c r="D87" s="65">
        <v>1</v>
      </c>
      <c r="E87" s="93">
        <v>0.016853932584269662</v>
      </c>
      <c r="F87" s="65">
        <v>0</v>
      </c>
      <c r="G87" s="65">
        <v>2</v>
      </c>
      <c r="H87" s="93">
        <v>0.033707865168539325</v>
      </c>
    </row>
    <row r="88" spans="1:8" ht="15.75">
      <c r="A88" s="71">
        <v>85</v>
      </c>
      <c r="B88" s="78" t="s">
        <v>591</v>
      </c>
      <c r="C88" s="92" t="s">
        <v>688</v>
      </c>
      <c r="D88" s="65">
        <v>1</v>
      </c>
      <c r="E88" s="93">
        <v>0.016853932584269662</v>
      </c>
      <c r="F88" s="65">
        <v>0</v>
      </c>
      <c r="G88" s="65">
        <v>1</v>
      </c>
      <c r="H88" s="93">
        <v>0.016853932584269662</v>
      </c>
    </row>
    <row r="89" spans="1:8" ht="15.75">
      <c r="A89" s="71">
        <v>86</v>
      </c>
      <c r="B89" s="78" t="s">
        <v>664</v>
      </c>
      <c r="C89" s="92" t="s">
        <v>7</v>
      </c>
      <c r="D89" s="65">
        <v>1</v>
      </c>
      <c r="E89" s="93">
        <v>0.016853932584269662</v>
      </c>
      <c r="F89" s="65">
        <v>0</v>
      </c>
      <c r="G89" s="65">
        <v>0</v>
      </c>
      <c r="H89" s="93">
        <v>0</v>
      </c>
    </row>
    <row r="90" spans="1:8" ht="15.75">
      <c r="A90" s="71">
        <v>87</v>
      </c>
      <c r="B90" s="78" t="s">
        <v>660</v>
      </c>
      <c r="C90" s="92" t="s">
        <v>12</v>
      </c>
      <c r="D90" s="65">
        <v>4</v>
      </c>
      <c r="E90" s="93">
        <v>0.02696629213483146</v>
      </c>
      <c r="F90" s="65">
        <v>0</v>
      </c>
      <c r="G90" s="65">
        <v>0</v>
      </c>
      <c r="H90" s="93">
        <v>0</v>
      </c>
    </row>
    <row r="91" spans="1:8" ht="15.75">
      <c r="A91" s="71">
        <v>88</v>
      </c>
      <c r="B91" s="78" t="s">
        <v>445</v>
      </c>
      <c r="C91" s="92" t="s">
        <v>6</v>
      </c>
      <c r="D91" s="65">
        <v>9</v>
      </c>
      <c r="E91" s="93">
        <v>0.13370786516853933</v>
      </c>
      <c r="F91" s="65">
        <v>0</v>
      </c>
      <c r="G91" s="65">
        <v>7</v>
      </c>
      <c r="H91" s="93">
        <v>0.07191011235955057</v>
      </c>
    </row>
    <row r="92" spans="1:8" ht="15.75">
      <c r="A92" s="71">
        <v>89</v>
      </c>
      <c r="B92" s="78" t="s">
        <v>446</v>
      </c>
      <c r="C92" s="92" t="s">
        <v>447</v>
      </c>
      <c r="D92" s="65">
        <v>1</v>
      </c>
      <c r="E92" s="93">
        <v>0.016853932584269662</v>
      </c>
      <c r="F92" s="65">
        <v>0</v>
      </c>
      <c r="G92" s="65">
        <v>1</v>
      </c>
      <c r="H92" s="93">
        <v>0.011235955056179775</v>
      </c>
    </row>
    <row r="93" spans="1:8" ht="15.75">
      <c r="A93" s="71">
        <v>90</v>
      </c>
      <c r="B93" s="78" t="s">
        <v>448</v>
      </c>
      <c r="C93" s="92" t="s">
        <v>6</v>
      </c>
      <c r="D93" s="65">
        <v>6</v>
      </c>
      <c r="E93" s="93">
        <v>0.24382022471910111</v>
      </c>
      <c r="F93" s="65">
        <v>0</v>
      </c>
      <c r="G93" s="65">
        <v>1</v>
      </c>
      <c r="H93" s="93">
        <v>0.016853932584269662</v>
      </c>
    </row>
    <row r="94" spans="1:8" ht="15.75">
      <c r="A94" s="71">
        <v>91</v>
      </c>
      <c r="B94" s="78" t="s">
        <v>449</v>
      </c>
      <c r="C94" s="92" t="s">
        <v>7</v>
      </c>
      <c r="D94" s="65">
        <v>2</v>
      </c>
      <c r="E94" s="93">
        <v>0.033707865168539325</v>
      </c>
      <c r="F94" s="65">
        <v>0</v>
      </c>
      <c r="G94" s="65">
        <v>0</v>
      </c>
      <c r="H94" s="93">
        <v>0</v>
      </c>
    </row>
    <row r="95" spans="1:8" ht="15.75">
      <c r="A95" s="71">
        <v>92</v>
      </c>
      <c r="B95" s="78" t="s">
        <v>608</v>
      </c>
      <c r="C95" s="92" t="s">
        <v>7</v>
      </c>
      <c r="D95" s="65">
        <v>0</v>
      </c>
      <c r="E95" s="93">
        <v>0</v>
      </c>
      <c r="F95" s="65">
        <v>0</v>
      </c>
      <c r="G95" s="65">
        <v>1</v>
      </c>
      <c r="H95" s="93">
        <v>0.004606741573033707</v>
      </c>
    </row>
    <row r="96" spans="1:8" ht="15.75">
      <c r="A96" s="71">
        <v>93</v>
      </c>
      <c r="B96" s="78" t="s">
        <v>450</v>
      </c>
      <c r="C96" s="92" t="s">
        <v>7</v>
      </c>
      <c r="D96" s="65">
        <v>20</v>
      </c>
      <c r="E96" s="93">
        <v>0.33707865168539325</v>
      </c>
      <c r="F96" s="65">
        <v>1</v>
      </c>
      <c r="G96" s="65">
        <v>0</v>
      </c>
      <c r="H96" s="93">
        <v>0</v>
      </c>
    </row>
    <row r="97" spans="1:8" ht="15.75">
      <c r="A97" s="71">
        <v>94</v>
      </c>
      <c r="B97" s="78" t="s">
        <v>451</v>
      </c>
      <c r="C97" s="92" t="s">
        <v>7</v>
      </c>
      <c r="D97" s="65">
        <v>2</v>
      </c>
      <c r="E97" s="93">
        <v>0.033707865168539325</v>
      </c>
      <c r="F97" s="65">
        <v>0</v>
      </c>
      <c r="G97" s="65">
        <v>0</v>
      </c>
      <c r="H97" s="93">
        <v>0</v>
      </c>
    </row>
    <row r="98" spans="1:8" ht="15.75">
      <c r="A98" s="71">
        <v>95</v>
      </c>
      <c r="B98" s="78" t="s">
        <v>452</v>
      </c>
      <c r="C98" s="92" t="s">
        <v>7</v>
      </c>
      <c r="D98" s="65">
        <v>13</v>
      </c>
      <c r="E98" s="93">
        <v>0.16292134831460672</v>
      </c>
      <c r="F98" s="65">
        <v>0</v>
      </c>
      <c r="G98" s="65">
        <v>9</v>
      </c>
      <c r="H98" s="93">
        <v>0.14606741573033707</v>
      </c>
    </row>
    <row r="99" spans="1:8" ht="15.75">
      <c r="A99" s="71">
        <v>96</v>
      </c>
      <c r="B99" s="78" t="s">
        <v>679</v>
      </c>
      <c r="C99" s="92" t="s">
        <v>6</v>
      </c>
      <c r="D99" s="65">
        <v>2</v>
      </c>
      <c r="E99" s="93">
        <v>0.033707865168539325</v>
      </c>
      <c r="F99" s="65">
        <v>0</v>
      </c>
      <c r="G99" s="65">
        <v>0</v>
      </c>
      <c r="H99" s="93">
        <v>0</v>
      </c>
    </row>
    <row r="100" spans="1:8" ht="15.75">
      <c r="A100" s="71">
        <v>97</v>
      </c>
      <c r="B100" s="78" t="s">
        <v>588</v>
      </c>
      <c r="C100" s="92" t="s">
        <v>6</v>
      </c>
      <c r="D100" s="65">
        <v>2</v>
      </c>
      <c r="E100" s="93">
        <v>0.020224719101123594</v>
      </c>
      <c r="F100" s="65">
        <v>0</v>
      </c>
      <c r="G100" s="65">
        <v>0</v>
      </c>
      <c r="H100" s="93">
        <v>0</v>
      </c>
    </row>
    <row r="101" spans="1:8" ht="15.75">
      <c r="A101" s="71">
        <v>98</v>
      </c>
      <c r="B101" s="78" t="s">
        <v>455</v>
      </c>
      <c r="C101" s="92" t="s">
        <v>456</v>
      </c>
      <c r="D101" s="65">
        <v>6</v>
      </c>
      <c r="E101" s="93">
        <v>0.3191011235955056</v>
      </c>
      <c r="F101" s="65">
        <v>0</v>
      </c>
      <c r="G101" s="65">
        <v>5</v>
      </c>
      <c r="H101" s="93">
        <v>0.07303370786516854</v>
      </c>
    </row>
    <row r="102" spans="1:8" ht="15.75">
      <c r="A102" s="71">
        <v>99</v>
      </c>
      <c r="B102" s="78" t="s">
        <v>587</v>
      </c>
      <c r="C102" s="92" t="s">
        <v>6</v>
      </c>
      <c r="D102" s="65">
        <v>2</v>
      </c>
      <c r="E102" s="93">
        <v>0.02359550561797753</v>
      </c>
      <c r="F102" s="65">
        <v>0</v>
      </c>
      <c r="G102" s="65">
        <v>0</v>
      </c>
      <c r="H102" s="93">
        <v>0</v>
      </c>
    </row>
    <row r="103" spans="1:8" ht="15.75">
      <c r="A103" s="71">
        <v>100</v>
      </c>
      <c r="B103" s="78" t="s">
        <v>262</v>
      </c>
      <c r="C103" s="92" t="s">
        <v>6</v>
      </c>
      <c r="D103" s="65">
        <v>3</v>
      </c>
      <c r="E103" s="93">
        <v>0.7303370786516854</v>
      </c>
      <c r="F103" s="65">
        <v>0</v>
      </c>
      <c r="G103" s="65">
        <v>0</v>
      </c>
      <c r="H103" s="93">
        <v>0</v>
      </c>
    </row>
    <row r="104" spans="1:8" ht="15.75">
      <c r="A104" s="71">
        <v>101</v>
      </c>
      <c r="B104" s="78" t="s">
        <v>458</v>
      </c>
      <c r="C104" s="92" t="s">
        <v>7</v>
      </c>
      <c r="D104" s="65">
        <v>5</v>
      </c>
      <c r="E104" s="93">
        <v>0.22752808988764045</v>
      </c>
      <c r="F104" s="65">
        <v>0</v>
      </c>
      <c r="G104" s="65">
        <v>0</v>
      </c>
      <c r="H104" s="93">
        <v>0</v>
      </c>
    </row>
    <row r="105" spans="1:8" ht="15.75">
      <c r="A105" s="71">
        <v>102</v>
      </c>
      <c r="B105" s="78" t="s">
        <v>459</v>
      </c>
      <c r="C105" s="92" t="s">
        <v>7</v>
      </c>
      <c r="D105" s="65">
        <v>1</v>
      </c>
      <c r="E105" s="93">
        <v>0.016853932584269662</v>
      </c>
      <c r="F105" s="65">
        <v>0</v>
      </c>
      <c r="G105" s="65">
        <v>0</v>
      </c>
      <c r="H105" s="93">
        <v>0</v>
      </c>
    </row>
    <row r="106" spans="1:8" ht="15.75">
      <c r="A106" s="71">
        <v>103</v>
      </c>
      <c r="B106" s="78" t="s">
        <v>460</v>
      </c>
      <c r="C106" s="92" t="s">
        <v>7</v>
      </c>
      <c r="D106" s="65">
        <v>1</v>
      </c>
      <c r="E106" s="93">
        <v>0.016853932584269662</v>
      </c>
      <c r="F106" s="65">
        <v>0</v>
      </c>
      <c r="G106" s="65">
        <v>0</v>
      </c>
      <c r="H106" s="93">
        <v>0</v>
      </c>
    </row>
    <row r="107" spans="1:8" ht="15.75">
      <c r="A107" s="71">
        <v>104</v>
      </c>
      <c r="B107" s="78" t="s">
        <v>461</v>
      </c>
      <c r="C107" s="92" t="s">
        <v>8</v>
      </c>
      <c r="D107" s="65">
        <v>3</v>
      </c>
      <c r="E107" s="93">
        <v>0.021348314606741574</v>
      </c>
      <c r="F107" s="65">
        <v>0</v>
      </c>
      <c r="G107" s="65">
        <v>3</v>
      </c>
      <c r="H107" s="93">
        <v>0.048089887640449434</v>
      </c>
    </row>
    <row r="108" spans="1:8" ht="15.75">
      <c r="A108" s="71">
        <v>105</v>
      </c>
      <c r="B108" s="78" t="s">
        <v>690</v>
      </c>
      <c r="C108" s="92" t="s">
        <v>688</v>
      </c>
      <c r="D108" s="65">
        <v>3</v>
      </c>
      <c r="E108" s="93">
        <v>0.038202247191011236</v>
      </c>
      <c r="F108" s="65">
        <v>0</v>
      </c>
      <c r="G108" s="65">
        <v>0</v>
      </c>
      <c r="H108" s="93">
        <v>0</v>
      </c>
    </row>
    <row r="109" spans="1:8" ht="15.75">
      <c r="A109" s="71">
        <v>106</v>
      </c>
      <c r="B109" s="78" t="s">
        <v>332</v>
      </c>
      <c r="C109" s="92" t="s">
        <v>7</v>
      </c>
      <c r="D109" s="65">
        <v>0</v>
      </c>
      <c r="E109" s="93">
        <v>0</v>
      </c>
      <c r="F109" s="65">
        <v>0</v>
      </c>
      <c r="G109" s="65">
        <v>2</v>
      </c>
      <c r="H109" s="93">
        <v>0.0651685393258427</v>
      </c>
    </row>
    <row r="110" spans="1:8" ht="15.75">
      <c r="A110" s="71">
        <v>107</v>
      </c>
      <c r="B110" s="78" t="s">
        <v>333</v>
      </c>
      <c r="C110" s="92" t="s">
        <v>7</v>
      </c>
      <c r="D110" s="65">
        <v>1</v>
      </c>
      <c r="E110" s="93">
        <v>0.016853932584269662</v>
      </c>
      <c r="F110" s="65">
        <v>0</v>
      </c>
      <c r="G110" s="65">
        <v>0</v>
      </c>
      <c r="H110" s="93">
        <v>0</v>
      </c>
    </row>
    <row r="111" spans="1:8" ht="15.75">
      <c r="A111" s="71">
        <v>108</v>
      </c>
      <c r="B111" s="78" t="s">
        <v>463</v>
      </c>
      <c r="C111" s="92" t="s">
        <v>10</v>
      </c>
      <c r="D111" s="65">
        <v>3</v>
      </c>
      <c r="E111" s="93">
        <v>0.0449438202247191</v>
      </c>
      <c r="F111" s="65">
        <v>0</v>
      </c>
      <c r="G111" s="65">
        <v>1</v>
      </c>
      <c r="H111" s="93">
        <v>0.11235955056179776</v>
      </c>
    </row>
    <row r="112" spans="1:8" ht="15.75">
      <c r="A112" s="71">
        <v>109</v>
      </c>
      <c r="B112" s="78" t="s">
        <v>464</v>
      </c>
      <c r="C112" s="92" t="s">
        <v>7</v>
      </c>
      <c r="D112" s="65">
        <v>1</v>
      </c>
      <c r="E112" s="93">
        <v>0.016853932584269662</v>
      </c>
      <c r="F112" s="65">
        <v>0</v>
      </c>
      <c r="G112" s="65">
        <v>0</v>
      </c>
      <c r="H112" s="93">
        <v>0</v>
      </c>
    </row>
    <row r="113" spans="1:8" ht="15.75">
      <c r="A113" s="71">
        <v>110</v>
      </c>
      <c r="B113" s="78" t="s">
        <v>466</v>
      </c>
      <c r="C113" s="92" t="s">
        <v>8</v>
      </c>
      <c r="D113" s="65">
        <v>3</v>
      </c>
      <c r="E113" s="93">
        <v>0.041573033707865165</v>
      </c>
      <c r="F113" s="65">
        <v>0</v>
      </c>
      <c r="G113" s="65">
        <v>0</v>
      </c>
      <c r="H113" s="93">
        <v>0</v>
      </c>
    </row>
    <row r="114" spans="1:8" ht="15.75">
      <c r="A114" s="71">
        <v>111</v>
      </c>
      <c r="B114" s="78" t="s">
        <v>467</v>
      </c>
      <c r="C114" s="92" t="s">
        <v>6</v>
      </c>
      <c r="D114" s="65">
        <v>37</v>
      </c>
      <c r="E114" s="93">
        <v>0.5876404494382023</v>
      </c>
      <c r="F114" s="65">
        <v>2</v>
      </c>
      <c r="G114" s="65">
        <v>6</v>
      </c>
      <c r="H114" s="93">
        <v>0.06741573033707865</v>
      </c>
    </row>
    <row r="115" spans="1:8" ht="15.75">
      <c r="A115" s="71">
        <v>112</v>
      </c>
      <c r="B115" s="78" t="s">
        <v>468</v>
      </c>
      <c r="C115" s="92" t="s">
        <v>11</v>
      </c>
      <c r="D115" s="65">
        <v>1</v>
      </c>
      <c r="E115" s="93">
        <v>0.016853932584269662</v>
      </c>
      <c r="F115" s="65">
        <v>0</v>
      </c>
      <c r="G115" s="65">
        <v>2</v>
      </c>
      <c r="H115" s="93">
        <v>0.033707865168539325</v>
      </c>
    </row>
    <row r="116" spans="1:8" ht="15.75">
      <c r="A116" s="71">
        <v>113</v>
      </c>
      <c r="B116" s="78" t="s">
        <v>649</v>
      </c>
      <c r="C116" s="92" t="s">
        <v>7</v>
      </c>
      <c r="D116" s="65">
        <v>0</v>
      </c>
      <c r="E116" s="93">
        <v>0</v>
      </c>
      <c r="F116" s="65">
        <v>0</v>
      </c>
      <c r="G116" s="65">
        <v>1</v>
      </c>
      <c r="H116" s="93">
        <v>0.008988764044943821</v>
      </c>
    </row>
    <row r="117" spans="1:8" ht="15.75">
      <c r="A117" s="71">
        <v>114</v>
      </c>
      <c r="B117" s="78" t="s">
        <v>469</v>
      </c>
      <c r="C117" s="92" t="s">
        <v>10</v>
      </c>
      <c r="D117" s="65">
        <v>3</v>
      </c>
      <c r="E117" s="93">
        <v>0.13258426966292133</v>
      </c>
      <c r="F117" s="65">
        <v>0</v>
      </c>
      <c r="G117" s="65">
        <v>0</v>
      </c>
      <c r="H117" s="93">
        <v>0</v>
      </c>
    </row>
    <row r="118" spans="1:8" ht="15.75">
      <c r="A118" s="71">
        <v>115</v>
      </c>
      <c r="B118" s="78" t="s">
        <v>471</v>
      </c>
      <c r="C118" s="92" t="s">
        <v>6</v>
      </c>
      <c r="D118" s="65">
        <v>8</v>
      </c>
      <c r="E118" s="93">
        <v>0.11123595505617978</v>
      </c>
      <c r="F118" s="65">
        <v>0</v>
      </c>
      <c r="G118" s="65">
        <v>2</v>
      </c>
      <c r="H118" s="93">
        <v>0.13707865168539327</v>
      </c>
    </row>
    <row r="119" spans="1:8" ht="15.75">
      <c r="A119" s="71"/>
      <c r="B119" s="78" t="s">
        <v>334</v>
      </c>
      <c r="C119" s="92" t="s">
        <v>7</v>
      </c>
      <c r="D119" s="65">
        <v>1</v>
      </c>
      <c r="E119" s="93">
        <v>0.016853932584269662</v>
      </c>
      <c r="F119" s="65">
        <v>0</v>
      </c>
      <c r="G119" s="65">
        <v>0</v>
      </c>
      <c r="H119" s="93">
        <v>0</v>
      </c>
    </row>
    <row r="120" spans="1:8" ht="15.75">
      <c r="A120" s="71"/>
      <c r="B120" s="78" t="s">
        <v>472</v>
      </c>
      <c r="C120" s="92" t="s">
        <v>8</v>
      </c>
      <c r="D120" s="65">
        <v>35</v>
      </c>
      <c r="E120" s="93">
        <v>0.7348314606741573</v>
      </c>
      <c r="F120" s="65">
        <v>0</v>
      </c>
      <c r="G120" s="65">
        <v>6</v>
      </c>
      <c r="H120" s="93">
        <v>0.0955056179775281</v>
      </c>
    </row>
    <row r="121" spans="1:8" ht="15.75">
      <c r="A121" s="71"/>
      <c r="B121" s="78" t="s">
        <v>473</v>
      </c>
      <c r="C121" s="92" t="s">
        <v>8</v>
      </c>
      <c r="D121" s="65">
        <v>4</v>
      </c>
      <c r="E121" s="93">
        <v>0.051685393258426963</v>
      </c>
      <c r="F121" s="65">
        <v>0</v>
      </c>
      <c r="G121" s="65">
        <v>2</v>
      </c>
      <c r="H121" s="93">
        <v>0.6549438202247191</v>
      </c>
    </row>
    <row r="122" spans="1:8" ht="15.75">
      <c r="A122" s="71"/>
      <c r="B122" s="78" t="s">
        <v>598</v>
      </c>
      <c r="C122" s="92" t="s">
        <v>7</v>
      </c>
      <c r="D122" s="65">
        <v>2</v>
      </c>
      <c r="E122" s="93">
        <v>0.03146067415730337</v>
      </c>
      <c r="F122" s="65">
        <v>0</v>
      </c>
      <c r="G122" s="65">
        <v>0</v>
      </c>
      <c r="H122" s="93">
        <v>0</v>
      </c>
    </row>
    <row r="123" spans="1:8" ht="15.75">
      <c r="A123" s="71"/>
      <c r="B123" s="78" t="s">
        <v>580</v>
      </c>
      <c r="C123" s="92" t="s">
        <v>7</v>
      </c>
      <c r="D123" s="65">
        <v>2</v>
      </c>
      <c r="E123" s="93">
        <v>0.025842696629213482</v>
      </c>
      <c r="F123" s="65">
        <v>0</v>
      </c>
      <c r="G123" s="65">
        <v>1</v>
      </c>
      <c r="H123" s="93">
        <v>0.006741573033707865</v>
      </c>
    </row>
    <row r="124" spans="1:8" ht="15.75">
      <c r="A124" s="71"/>
      <c r="B124" s="78" t="s">
        <v>474</v>
      </c>
      <c r="C124" s="92" t="s">
        <v>6</v>
      </c>
      <c r="D124" s="65">
        <v>10</v>
      </c>
      <c r="E124" s="93">
        <v>0.8576179775280899</v>
      </c>
      <c r="F124" s="65">
        <v>1</v>
      </c>
      <c r="G124" s="65">
        <v>1</v>
      </c>
      <c r="H124" s="93">
        <v>0.00044943820224719103</v>
      </c>
    </row>
    <row r="125" spans="1:8" ht="15.75">
      <c r="A125" s="71"/>
      <c r="B125" s="78" t="s">
        <v>474</v>
      </c>
      <c r="C125" s="92" t="s">
        <v>8</v>
      </c>
      <c r="D125" s="65">
        <v>15</v>
      </c>
      <c r="E125" s="93">
        <v>1.9089887640449439</v>
      </c>
      <c r="F125" s="65">
        <v>0</v>
      </c>
      <c r="G125" s="65">
        <v>1</v>
      </c>
      <c r="H125" s="93">
        <v>0.00044943820224719103</v>
      </c>
    </row>
    <row r="126" spans="1:8" ht="15.75">
      <c r="A126" s="71"/>
      <c r="B126" s="78" t="s">
        <v>475</v>
      </c>
      <c r="C126" s="92" t="s">
        <v>7</v>
      </c>
      <c r="D126" s="65">
        <v>3</v>
      </c>
      <c r="E126" s="93">
        <v>0.021348314606741574</v>
      </c>
      <c r="F126" s="65">
        <v>0</v>
      </c>
      <c r="G126" s="65">
        <v>0</v>
      </c>
      <c r="H126" s="93">
        <v>0</v>
      </c>
    </row>
    <row r="127" spans="1:8" ht="15.75">
      <c r="A127" s="71"/>
      <c r="B127" s="78" t="s">
        <v>476</v>
      </c>
      <c r="C127" s="92" t="s">
        <v>9</v>
      </c>
      <c r="D127" s="65">
        <v>10</v>
      </c>
      <c r="E127" s="93">
        <v>0.0651685393258427</v>
      </c>
      <c r="F127" s="65">
        <v>0</v>
      </c>
      <c r="G127" s="65">
        <v>1</v>
      </c>
      <c r="H127" s="93">
        <v>0.016853932584269662</v>
      </c>
    </row>
    <row r="128" spans="1:8" ht="15.75">
      <c r="A128" s="71"/>
      <c r="B128" s="78" t="s">
        <v>478</v>
      </c>
      <c r="C128" s="92" t="s">
        <v>10</v>
      </c>
      <c r="D128" s="65">
        <v>3</v>
      </c>
      <c r="E128" s="93">
        <v>0.021348314606741574</v>
      </c>
      <c r="F128" s="65">
        <v>0</v>
      </c>
      <c r="G128" s="65">
        <v>1</v>
      </c>
      <c r="H128" s="93">
        <v>0.016853932584269662</v>
      </c>
    </row>
    <row r="129" spans="1:8" ht="15.75">
      <c r="A129" s="71"/>
      <c r="B129" s="78" t="s">
        <v>479</v>
      </c>
      <c r="C129" s="92" t="s">
        <v>7</v>
      </c>
      <c r="D129" s="65">
        <v>3</v>
      </c>
      <c r="E129" s="93">
        <v>0.041573033707865165</v>
      </c>
      <c r="F129" s="65">
        <v>0</v>
      </c>
      <c r="G129" s="65">
        <v>1</v>
      </c>
      <c r="H129" s="93">
        <v>0.011235955056179775</v>
      </c>
    </row>
    <row r="130" spans="1:8" ht="15.75">
      <c r="A130" s="71"/>
      <c r="B130" s="78" t="s">
        <v>480</v>
      </c>
      <c r="C130" s="92" t="s">
        <v>7</v>
      </c>
      <c r="D130" s="65">
        <v>1</v>
      </c>
      <c r="E130" s="93">
        <v>0.016853932584269662</v>
      </c>
      <c r="F130" s="65">
        <v>0</v>
      </c>
      <c r="G130" s="65">
        <v>0</v>
      </c>
      <c r="H130" s="93">
        <v>0</v>
      </c>
    </row>
    <row r="131" spans="1:8" ht="15.75">
      <c r="A131" s="71"/>
      <c r="B131" s="78" t="s">
        <v>682</v>
      </c>
      <c r="C131" s="92" t="s">
        <v>6</v>
      </c>
      <c r="D131" s="65">
        <v>2</v>
      </c>
      <c r="E131" s="93">
        <v>0.033707865168539325</v>
      </c>
      <c r="F131" s="65">
        <v>0</v>
      </c>
      <c r="G131" s="65">
        <v>0</v>
      </c>
      <c r="H131" s="93">
        <v>0</v>
      </c>
    </row>
    <row r="132" spans="1:8" ht="15.75">
      <c r="A132" s="71"/>
      <c r="B132" s="78" t="s">
        <v>481</v>
      </c>
      <c r="C132" s="92" t="s">
        <v>10</v>
      </c>
      <c r="D132" s="65">
        <v>0</v>
      </c>
      <c r="E132" s="93">
        <v>0</v>
      </c>
      <c r="F132" s="65">
        <v>0</v>
      </c>
      <c r="G132" s="65">
        <v>1</v>
      </c>
      <c r="H132" s="93">
        <v>0.007865168539325843</v>
      </c>
    </row>
    <row r="133" spans="1:8" ht="15.75">
      <c r="A133" s="71"/>
      <c r="B133" s="78" t="s">
        <v>482</v>
      </c>
      <c r="C133" s="92" t="s">
        <v>6</v>
      </c>
      <c r="D133" s="65">
        <v>5</v>
      </c>
      <c r="E133" s="93">
        <v>0.07359550561797754</v>
      </c>
      <c r="F133" s="65">
        <v>0</v>
      </c>
      <c r="G133" s="65">
        <v>0</v>
      </c>
      <c r="H133" s="93">
        <v>0</v>
      </c>
    </row>
    <row r="134" spans="1:8" ht="15.75">
      <c r="A134" s="71"/>
      <c r="B134" s="78" t="s">
        <v>483</v>
      </c>
      <c r="C134" s="92" t="s">
        <v>5</v>
      </c>
      <c r="D134" s="65">
        <v>6</v>
      </c>
      <c r="E134" s="93">
        <v>0.1258426966292135</v>
      </c>
      <c r="F134" s="65">
        <v>1</v>
      </c>
      <c r="G134" s="65">
        <v>4</v>
      </c>
      <c r="H134" s="93">
        <v>0.12359550561797752</v>
      </c>
    </row>
    <row r="135" spans="1:8" ht="15.75">
      <c r="A135" s="71"/>
      <c r="B135" s="78" t="s">
        <v>484</v>
      </c>
      <c r="C135" s="92" t="s">
        <v>10</v>
      </c>
      <c r="D135" s="65">
        <v>0</v>
      </c>
      <c r="E135" s="93">
        <v>0</v>
      </c>
      <c r="F135" s="65">
        <v>0</v>
      </c>
      <c r="G135" s="65">
        <v>1</v>
      </c>
      <c r="H135" s="93">
        <v>0.016853932584269662</v>
      </c>
    </row>
    <row r="136" spans="1:8" ht="15.75">
      <c r="A136" s="71"/>
      <c r="B136" s="78" t="s">
        <v>650</v>
      </c>
      <c r="C136" s="92" t="s">
        <v>10</v>
      </c>
      <c r="D136" s="65">
        <v>1</v>
      </c>
      <c r="E136" s="93">
        <v>0.016853932584269662</v>
      </c>
      <c r="F136" s="65">
        <v>0</v>
      </c>
      <c r="G136" s="65">
        <v>1</v>
      </c>
      <c r="H136" s="93">
        <v>1.0674157303370786</v>
      </c>
    </row>
    <row r="137" spans="1:8" ht="15.75">
      <c r="A137" s="71"/>
      <c r="B137" s="78" t="s">
        <v>689</v>
      </c>
      <c r="C137" s="92" t="s">
        <v>5</v>
      </c>
      <c r="D137" s="65">
        <v>3</v>
      </c>
      <c r="E137" s="93">
        <v>0.038202247191011236</v>
      </c>
      <c r="F137" s="65">
        <v>0</v>
      </c>
      <c r="G137" s="65">
        <v>0</v>
      </c>
      <c r="H137" s="93">
        <v>0</v>
      </c>
    </row>
    <row r="138" spans="1:8" ht="15.75">
      <c r="A138" s="71"/>
      <c r="B138" s="78" t="s">
        <v>662</v>
      </c>
      <c r="C138" s="92" t="s">
        <v>7</v>
      </c>
      <c r="D138" s="65">
        <v>1</v>
      </c>
      <c r="E138" s="93">
        <v>0.016853932584269662</v>
      </c>
      <c r="F138" s="65">
        <v>0</v>
      </c>
      <c r="G138" s="65">
        <v>0</v>
      </c>
      <c r="H138" s="93">
        <v>0</v>
      </c>
    </row>
    <row r="139" spans="1:8" ht="15.75">
      <c r="A139" s="71"/>
      <c r="B139" s="78" t="s">
        <v>486</v>
      </c>
      <c r="C139" s="92" t="s">
        <v>6</v>
      </c>
      <c r="D139" s="65">
        <v>11</v>
      </c>
      <c r="E139" s="93">
        <v>0.1853932584269663</v>
      </c>
      <c r="F139" s="65">
        <v>1</v>
      </c>
      <c r="G139" s="65">
        <v>12</v>
      </c>
      <c r="H139" s="93">
        <v>0.3157303370786517</v>
      </c>
    </row>
    <row r="140" spans="1:8" ht="15.75">
      <c r="A140" s="71"/>
      <c r="B140" s="78" t="s">
        <v>487</v>
      </c>
      <c r="C140" s="92" t="s">
        <v>8</v>
      </c>
      <c r="D140" s="65">
        <v>13</v>
      </c>
      <c r="E140" s="93">
        <v>0.19887640449438201</v>
      </c>
      <c r="F140" s="65">
        <v>1</v>
      </c>
      <c r="G140" s="65">
        <v>2</v>
      </c>
      <c r="H140" s="93">
        <v>0.033707865168539325</v>
      </c>
    </row>
    <row r="141" spans="1:8" ht="15.75">
      <c r="A141" s="71"/>
      <c r="B141" s="78" t="s">
        <v>488</v>
      </c>
      <c r="C141" s="92" t="s">
        <v>7</v>
      </c>
      <c r="D141" s="65">
        <v>2</v>
      </c>
      <c r="E141" s="93">
        <v>0.033707865168539325</v>
      </c>
      <c r="F141" s="65">
        <v>0</v>
      </c>
      <c r="G141" s="65">
        <v>1</v>
      </c>
      <c r="H141" s="93">
        <v>0.016853932584269662</v>
      </c>
    </row>
    <row r="142" spans="1:8" ht="15.75">
      <c r="A142" s="71"/>
      <c r="B142" s="78" t="s">
        <v>668</v>
      </c>
      <c r="C142" s="92" t="s">
        <v>7</v>
      </c>
      <c r="D142" s="65">
        <v>1</v>
      </c>
      <c r="E142" s="93">
        <v>0.016853932584269662</v>
      </c>
      <c r="F142" s="65">
        <v>0</v>
      </c>
      <c r="G142" s="65">
        <v>0</v>
      </c>
      <c r="H142" s="93">
        <v>0</v>
      </c>
    </row>
    <row r="143" spans="1:8" ht="15.75">
      <c r="A143" s="71"/>
      <c r="B143" s="78" t="s">
        <v>681</v>
      </c>
      <c r="C143" s="92" t="s">
        <v>7</v>
      </c>
      <c r="D143" s="65">
        <v>1</v>
      </c>
      <c r="E143" s="93">
        <v>0.016853932584269662</v>
      </c>
      <c r="F143" s="65">
        <v>0</v>
      </c>
      <c r="G143" s="65">
        <v>0</v>
      </c>
      <c r="H143" s="93">
        <v>0</v>
      </c>
    </row>
    <row r="144" spans="1:8" ht="15.75">
      <c r="A144" s="71"/>
      <c r="B144" s="78" t="s">
        <v>489</v>
      </c>
      <c r="C144" s="92" t="s">
        <v>8</v>
      </c>
      <c r="D144" s="65">
        <v>3</v>
      </c>
      <c r="E144" s="93">
        <v>0.033707865168539325</v>
      </c>
      <c r="F144" s="65">
        <v>0</v>
      </c>
      <c r="G144" s="65">
        <v>0</v>
      </c>
      <c r="H144" s="93">
        <v>0</v>
      </c>
    </row>
    <row r="145" spans="1:8" ht="15.75">
      <c r="A145" s="71"/>
      <c r="B145" s="78" t="s">
        <v>490</v>
      </c>
      <c r="C145" s="92" t="s">
        <v>7</v>
      </c>
      <c r="D145" s="65">
        <v>1</v>
      </c>
      <c r="E145" s="93">
        <v>0.16853932584269662</v>
      </c>
      <c r="F145" s="65">
        <v>0</v>
      </c>
      <c r="G145" s="65">
        <v>0</v>
      </c>
      <c r="H145" s="93">
        <v>0</v>
      </c>
    </row>
    <row r="146" spans="1:8" ht="15.75">
      <c r="A146" s="71"/>
      <c r="B146" s="78" t="s">
        <v>491</v>
      </c>
      <c r="C146" s="92" t="s">
        <v>7</v>
      </c>
      <c r="D146" s="65">
        <v>0</v>
      </c>
      <c r="E146" s="93">
        <v>0</v>
      </c>
      <c r="F146" s="65">
        <v>0</v>
      </c>
      <c r="G146" s="65">
        <v>1</v>
      </c>
      <c r="H146" s="93">
        <v>0.016853932584269662</v>
      </c>
    </row>
    <row r="147" spans="1:8" ht="15.75">
      <c r="A147" s="71"/>
      <c r="B147" s="78" t="s">
        <v>492</v>
      </c>
      <c r="C147" s="92" t="s">
        <v>6</v>
      </c>
      <c r="D147" s="65">
        <v>3</v>
      </c>
      <c r="E147" s="93">
        <v>0.041573033707865165</v>
      </c>
      <c r="F147" s="65">
        <v>0</v>
      </c>
      <c r="G147" s="65">
        <v>2</v>
      </c>
      <c r="H147" s="93">
        <v>0.014606741573033707</v>
      </c>
    </row>
    <row r="148" spans="1:8" ht="15.75">
      <c r="A148" s="71"/>
      <c r="B148" s="78" t="s">
        <v>339</v>
      </c>
      <c r="C148" s="92" t="s">
        <v>657</v>
      </c>
      <c r="D148" s="65">
        <v>2</v>
      </c>
      <c r="E148" s="93">
        <v>0.018179775280898876</v>
      </c>
      <c r="F148" s="65">
        <v>0</v>
      </c>
      <c r="G148" s="65">
        <v>0</v>
      </c>
      <c r="H148" s="93">
        <v>0</v>
      </c>
    </row>
    <row r="149" spans="1:8" ht="15.75">
      <c r="A149" s="71"/>
      <c r="B149" s="78" t="s">
        <v>493</v>
      </c>
      <c r="C149" s="92" t="s">
        <v>10</v>
      </c>
      <c r="D149" s="65">
        <v>5</v>
      </c>
      <c r="E149" s="93">
        <v>0.04719101123595506</v>
      </c>
      <c r="F149" s="65">
        <v>0</v>
      </c>
      <c r="G149" s="65">
        <v>0</v>
      </c>
      <c r="H149" s="93">
        <v>0</v>
      </c>
    </row>
    <row r="150" spans="1:8" ht="15.75">
      <c r="A150" s="71"/>
      <c r="B150" s="78" t="s">
        <v>494</v>
      </c>
      <c r="C150" s="92" t="s">
        <v>7</v>
      </c>
      <c r="D150" s="65">
        <v>0</v>
      </c>
      <c r="E150" s="93">
        <v>0</v>
      </c>
      <c r="F150" s="65">
        <v>0</v>
      </c>
      <c r="G150" s="65">
        <v>2</v>
      </c>
      <c r="H150" s="93">
        <v>0.02303370786516854</v>
      </c>
    </row>
    <row r="151" spans="1:8" ht="15.75">
      <c r="A151" s="71"/>
      <c r="B151" s="78" t="s">
        <v>495</v>
      </c>
      <c r="C151" s="92" t="s">
        <v>6</v>
      </c>
      <c r="D151" s="65">
        <v>1</v>
      </c>
      <c r="E151" s="93">
        <v>0.016853932584269662</v>
      </c>
      <c r="F151" s="65">
        <v>0</v>
      </c>
      <c r="G151" s="65">
        <v>0</v>
      </c>
      <c r="H151" s="93">
        <v>0</v>
      </c>
    </row>
    <row r="152" spans="1:8" ht="15.75">
      <c r="A152" s="71"/>
      <c r="B152" s="78" t="s">
        <v>496</v>
      </c>
      <c r="C152" s="92" t="s">
        <v>6</v>
      </c>
      <c r="D152" s="65">
        <v>6</v>
      </c>
      <c r="E152" s="93">
        <v>1.5191011235955056</v>
      </c>
      <c r="F152" s="65">
        <v>0</v>
      </c>
      <c r="G152" s="65">
        <v>0</v>
      </c>
      <c r="H152" s="93">
        <v>0</v>
      </c>
    </row>
    <row r="153" spans="1:8" ht="15.75">
      <c r="A153" s="71"/>
      <c r="B153" s="78" t="s">
        <v>497</v>
      </c>
      <c r="C153" s="92" t="s">
        <v>5</v>
      </c>
      <c r="D153" s="65">
        <v>2</v>
      </c>
      <c r="E153" s="93">
        <v>0.02359550561797753</v>
      </c>
      <c r="F153" s="65">
        <v>0</v>
      </c>
      <c r="G153" s="65">
        <v>0</v>
      </c>
      <c r="H153" s="93">
        <v>0</v>
      </c>
    </row>
    <row r="154" spans="1:8" ht="15.75">
      <c r="A154" s="71"/>
      <c r="B154" s="78" t="s">
        <v>498</v>
      </c>
      <c r="C154" s="92" t="s">
        <v>7</v>
      </c>
      <c r="D154" s="65">
        <v>3</v>
      </c>
      <c r="E154" s="93">
        <v>0.025842696629213482</v>
      </c>
      <c r="F154" s="65">
        <v>0</v>
      </c>
      <c r="G154" s="65">
        <v>0</v>
      </c>
      <c r="H154" s="93">
        <v>0</v>
      </c>
    </row>
    <row r="155" spans="1:8" ht="15.75">
      <c r="A155" s="71"/>
      <c r="B155" s="78" t="s">
        <v>499</v>
      </c>
      <c r="C155" s="92" t="s">
        <v>6</v>
      </c>
      <c r="D155" s="65">
        <v>23</v>
      </c>
      <c r="E155" s="93">
        <v>0.3896629213483146</v>
      </c>
      <c r="F155" s="65">
        <v>0</v>
      </c>
      <c r="G155" s="65">
        <v>2</v>
      </c>
      <c r="H155" s="93">
        <v>0.021348314606741574</v>
      </c>
    </row>
    <row r="156" spans="1:8" ht="15.75">
      <c r="A156" s="71"/>
      <c r="B156" s="78" t="s">
        <v>676</v>
      </c>
      <c r="C156" s="92" t="s">
        <v>677</v>
      </c>
      <c r="D156" s="65">
        <v>2</v>
      </c>
      <c r="E156" s="93">
        <v>0.02247191011235955</v>
      </c>
      <c r="F156" s="65">
        <v>0</v>
      </c>
      <c r="G156" s="65">
        <v>0</v>
      </c>
      <c r="H156" s="93">
        <v>0</v>
      </c>
    </row>
    <row r="157" spans="1:8" ht="15.75">
      <c r="A157" s="71"/>
      <c r="B157" s="78" t="s">
        <v>500</v>
      </c>
      <c r="C157" s="92" t="s">
        <v>7</v>
      </c>
      <c r="D157" s="65">
        <v>4</v>
      </c>
      <c r="E157" s="93">
        <v>0.0595505617977528</v>
      </c>
      <c r="F157" s="65">
        <v>0</v>
      </c>
      <c r="G157" s="65">
        <v>2</v>
      </c>
      <c r="H157" s="93">
        <v>0.02247191011235955</v>
      </c>
    </row>
    <row r="158" spans="1:8" ht="15.75">
      <c r="A158" s="71"/>
      <c r="B158" s="78" t="s">
        <v>651</v>
      </c>
      <c r="C158" s="92" t="s">
        <v>8</v>
      </c>
      <c r="D158" s="65">
        <v>0</v>
      </c>
      <c r="E158" s="93">
        <v>0</v>
      </c>
      <c r="F158" s="65">
        <v>0</v>
      </c>
      <c r="G158" s="65">
        <v>1</v>
      </c>
      <c r="H158" s="93">
        <v>0.016853932584269662</v>
      </c>
    </row>
    <row r="159" spans="1:8" ht="15.75">
      <c r="A159" s="71"/>
      <c r="B159" s="78" t="s">
        <v>133</v>
      </c>
      <c r="C159" s="92" t="s">
        <v>10</v>
      </c>
      <c r="D159" s="65">
        <v>0</v>
      </c>
      <c r="E159" s="93">
        <v>0</v>
      </c>
      <c r="F159" s="65">
        <v>0</v>
      </c>
      <c r="G159" s="65">
        <v>1</v>
      </c>
      <c r="H159" s="93">
        <v>0.011235955056179775</v>
      </c>
    </row>
    <row r="160" spans="1:8" ht="15.75">
      <c r="A160" s="71"/>
      <c r="B160" s="78" t="s">
        <v>684</v>
      </c>
      <c r="C160" s="92" t="s">
        <v>8</v>
      </c>
      <c r="D160" s="65">
        <v>3</v>
      </c>
      <c r="E160" s="93">
        <v>0.038202247191011236</v>
      </c>
      <c r="F160" s="65">
        <v>0</v>
      </c>
      <c r="G160" s="65">
        <v>0</v>
      </c>
      <c r="H160" s="93">
        <v>0</v>
      </c>
    </row>
    <row r="161" spans="1:8" ht="15.75">
      <c r="A161" s="71"/>
      <c r="B161" s="78" t="s">
        <v>687</v>
      </c>
      <c r="C161" s="92" t="s">
        <v>688</v>
      </c>
      <c r="D161" s="65">
        <v>2</v>
      </c>
      <c r="E161" s="93">
        <v>0.017977528089887642</v>
      </c>
      <c r="F161" s="65">
        <v>0</v>
      </c>
      <c r="G161" s="65">
        <v>0</v>
      </c>
      <c r="H161" s="93">
        <v>0</v>
      </c>
    </row>
    <row r="162" spans="1:8" ht="15.75">
      <c r="A162" s="71"/>
      <c r="B162" s="78" t="s">
        <v>503</v>
      </c>
      <c r="C162" s="92" t="s">
        <v>7</v>
      </c>
      <c r="D162" s="65">
        <v>1</v>
      </c>
      <c r="E162" s="93">
        <v>0.016853932584269662</v>
      </c>
      <c r="F162" s="65">
        <v>0</v>
      </c>
      <c r="G162" s="65">
        <v>1</v>
      </c>
      <c r="H162" s="93">
        <v>0.016853932584269662</v>
      </c>
    </row>
    <row r="163" spans="1:8" ht="15.75">
      <c r="A163" s="71"/>
      <c r="B163" s="78" t="s">
        <v>504</v>
      </c>
      <c r="C163" s="92" t="s">
        <v>505</v>
      </c>
      <c r="D163" s="65">
        <v>14</v>
      </c>
      <c r="E163" s="93">
        <v>0.6543370786516853</v>
      </c>
      <c r="F163" s="65">
        <v>1</v>
      </c>
      <c r="G163" s="65">
        <v>3</v>
      </c>
      <c r="H163" s="93">
        <v>0.03707865168539326</v>
      </c>
    </row>
    <row r="164" spans="1:8" ht="15.75">
      <c r="A164" s="71"/>
      <c r="B164" s="78" t="s">
        <v>506</v>
      </c>
      <c r="C164" s="92" t="s">
        <v>6</v>
      </c>
      <c r="D164" s="65">
        <v>3</v>
      </c>
      <c r="E164" s="93">
        <v>0.033707865168539325</v>
      </c>
      <c r="F164" s="65">
        <v>0</v>
      </c>
      <c r="G164" s="65">
        <v>2</v>
      </c>
      <c r="H164" s="93">
        <v>0.033707865168539325</v>
      </c>
    </row>
    <row r="165" spans="1:8" ht="15.75">
      <c r="A165" s="71"/>
      <c r="B165" s="78" t="s">
        <v>656</v>
      </c>
      <c r="C165" s="92" t="s">
        <v>10</v>
      </c>
      <c r="D165" s="65">
        <v>1</v>
      </c>
      <c r="E165" s="93">
        <v>0.033707865168539325</v>
      </c>
      <c r="F165" s="65">
        <v>0</v>
      </c>
      <c r="G165" s="65">
        <v>0</v>
      </c>
      <c r="H165" s="93">
        <v>0</v>
      </c>
    </row>
    <row r="166" spans="1:8" ht="15.75">
      <c r="A166" s="71"/>
      <c r="B166" s="78" t="s">
        <v>508</v>
      </c>
      <c r="C166" s="92" t="s">
        <v>10</v>
      </c>
      <c r="D166" s="65">
        <v>3</v>
      </c>
      <c r="E166" s="93">
        <v>0.02808988764044944</v>
      </c>
      <c r="F166" s="65">
        <v>0</v>
      </c>
      <c r="G166" s="65">
        <v>2</v>
      </c>
      <c r="H166" s="93">
        <v>0.02808988764044944</v>
      </c>
    </row>
    <row r="167" spans="1:8" ht="15.75">
      <c r="A167" s="71"/>
      <c r="B167" s="78" t="s">
        <v>509</v>
      </c>
      <c r="C167" s="92" t="s">
        <v>6</v>
      </c>
      <c r="D167" s="65">
        <v>2</v>
      </c>
      <c r="E167" s="93">
        <v>0.602247191011236</v>
      </c>
      <c r="F167" s="65">
        <v>0</v>
      </c>
      <c r="G167" s="65">
        <v>3</v>
      </c>
      <c r="H167" s="93">
        <v>0.03932584269662922</v>
      </c>
    </row>
    <row r="168" spans="1:8" ht="15.75">
      <c r="A168" s="71"/>
      <c r="B168" s="78" t="s">
        <v>510</v>
      </c>
      <c r="C168" s="92" t="s">
        <v>7</v>
      </c>
      <c r="D168" s="65">
        <v>0</v>
      </c>
      <c r="E168" s="93">
        <v>0</v>
      </c>
      <c r="F168" s="65">
        <v>0</v>
      </c>
      <c r="G168" s="65">
        <v>1</v>
      </c>
      <c r="H168" s="93">
        <v>0.007865168539325843</v>
      </c>
    </row>
    <row r="169" spans="1:8" ht="15.75">
      <c r="A169" s="71"/>
      <c r="B169" s="78" t="s">
        <v>511</v>
      </c>
      <c r="C169" s="92" t="s">
        <v>6</v>
      </c>
      <c r="D169" s="65">
        <v>41</v>
      </c>
      <c r="E169" s="93">
        <v>1.2179775280898877</v>
      </c>
      <c r="F169" s="65">
        <v>2</v>
      </c>
      <c r="G169" s="65">
        <v>1</v>
      </c>
      <c r="H169" s="93">
        <v>0.6741573033707865</v>
      </c>
    </row>
    <row r="170" spans="1:8" ht="15.75">
      <c r="A170" s="71"/>
      <c r="B170" s="78" t="s">
        <v>652</v>
      </c>
      <c r="C170" s="92" t="s">
        <v>7</v>
      </c>
      <c r="D170" s="65">
        <v>2</v>
      </c>
      <c r="E170" s="93">
        <v>0.017977528089887642</v>
      </c>
      <c r="F170" s="65">
        <v>0</v>
      </c>
      <c r="G170" s="65">
        <v>1</v>
      </c>
      <c r="H170" s="93">
        <v>0.0056179775280898875</v>
      </c>
    </row>
    <row r="171" spans="1:8" ht="15.75">
      <c r="A171" s="71"/>
      <c r="B171" s="78" t="s">
        <v>512</v>
      </c>
      <c r="C171" s="92" t="s">
        <v>7</v>
      </c>
      <c r="D171" s="65">
        <v>1</v>
      </c>
      <c r="E171" s="93">
        <v>0.016853932584269662</v>
      </c>
      <c r="F171" s="65">
        <v>0</v>
      </c>
      <c r="G171" s="65">
        <v>0</v>
      </c>
      <c r="H171" s="93">
        <v>0</v>
      </c>
    </row>
    <row r="172" spans="1:8" ht="15.75">
      <c r="A172" s="71"/>
      <c r="B172" s="78" t="s">
        <v>513</v>
      </c>
      <c r="C172" s="92" t="s">
        <v>7</v>
      </c>
      <c r="D172" s="65">
        <v>3</v>
      </c>
      <c r="E172" s="93">
        <v>0.04325842696629213</v>
      </c>
      <c r="F172" s="65">
        <v>0</v>
      </c>
      <c r="G172" s="65">
        <v>0</v>
      </c>
      <c r="H172" s="93">
        <v>0</v>
      </c>
    </row>
    <row r="173" spans="1:8" ht="15.75">
      <c r="A173" s="71"/>
      <c r="B173" s="78" t="s">
        <v>514</v>
      </c>
      <c r="C173" s="92" t="s">
        <v>8</v>
      </c>
      <c r="D173" s="65">
        <v>2</v>
      </c>
      <c r="E173" s="93">
        <v>0.03146067415730337</v>
      </c>
      <c r="F173" s="65">
        <v>0</v>
      </c>
      <c r="G173" s="65">
        <v>0</v>
      </c>
      <c r="H173" s="93">
        <v>0</v>
      </c>
    </row>
    <row r="174" spans="1:8" ht="15.75">
      <c r="A174" s="71"/>
      <c r="B174" s="78" t="s">
        <v>671</v>
      </c>
      <c r="C174" s="92" t="s">
        <v>7</v>
      </c>
      <c r="D174" s="65">
        <v>3</v>
      </c>
      <c r="E174" s="93">
        <v>0.0449438202247191</v>
      </c>
      <c r="F174" s="65">
        <v>0</v>
      </c>
      <c r="G174" s="65">
        <v>0</v>
      </c>
      <c r="H174" s="93">
        <v>0</v>
      </c>
    </row>
    <row r="175" spans="1:8" ht="15.75">
      <c r="A175" s="71"/>
      <c r="B175" s="78" t="s">
        <v>515</v>
      </c>
      <c r="C175" s="92" t="s">
        <v>5</v>
      </c>
      <c r="D175" s="65">
        <v>1</v>
      </c>
      <c r="E175" s="93">
        <v>0.05056179775280899</v>
      </c>
      <c r="F175" s="65">
        <v>0</v>
      </c>
      <c r="G175" s="65">
        <v>0</v>
      </c>
      <c r="H175" s="93">
        <v>0</v>
      </c>
    </row>
    <row r="176" spans="1:8" ht="15.75">
      <c r="A176" s="71"/>
      <c r="B176" s="78" t="s">
        <v>517</v>
      </c>
      <c r="C176" s="92" t="s">
        <v>7</v>
      </c>
      <c r="D176" s="65">
        <v>1</v>
      </c>
      <c r="E176" s="93">
        <v>0.016853932584269662</v>
      </c>
      <c r="F176" s="65">
        <v>0</v>
      </c>
      <c r="G176" s="65">
        <v>0</v>
      </c>
      <c r="H176" s="93">
        <v>0</v>
      </c>
    </row>
    <row r="177" spans="1:8" ht="15.75">
      <c r="A177" s="71"/>
      <c r="B177" s="78" t="s">
        <v>520</v>
      </c>
      <c r="C177" s="92" t="s">
        <v>7</v>
      </c>
      <c r="D177" s="65">
        <v>3</v>
      </c>
      <c r="E177" s="93">
        <v>0.7351685393258427</v>
      </c>
      <c r="F177" s="65">
        <v>0</v>
      </c>
      <c r="G177" s="65">
        <v>0</v>
      </c>
      <c r="H177" s="93">
        <v>0</v>
      </c>
    </row>
    <row r="178" spans="1:8" ht="15.75">
      <c r="A178" s="71"/>
      <c r="B178" s="78" t="s">
        <v>521</v>
      </c>
      <c r="C178" s="92" t="s">
        <v>8</v>
      </c>
      <c r="D178" s="65">
        <v>4</v>
      </c>
      <c r="E178" s="93">
        <v>0.23033707865168537</v>
      </c>
      <c r="F178" s="65">
        <v>0</v>
      </c>
      <c r="G178" s="65">
        <v>0</v>
      </c>
      <c r="H178" s="93">
        <v>0</v>
      </c>
    </row>
    <row r="179" spans="1:8" ht="15.75">
      <c r="A179" s="71"/>
      <c r="B179" s="78" t="s">
        <v>523</v>
      </c>
      <c r="C179" s="92" t="s">
        <v>7</v>
      </c>
      <c r="D179" s="65">
        <v>2</v>
      </c>
      <c r="E179" s="93">
        <v>0.033707865168539325</v>
      </c>
      <c r="F179" s="65">
        <v>0</v>
      </c>
      <c r="G179" s="65">
        <v>1</v>
      </c>
      <c r="H179" s="93">
        <v>0.011235955056179775</v>
      </c>
    </row>
    <row r="180" spans="1:8" ht="15.75">
      <c r="A180" s="71"/>
      <c r="B180" s="78" t="s">
        <v>599</v>
      </c>
      <c r="C180" s="92" t="s">
        <v>7</v>
      </c>
      <c r="D180" s="65">
        <v>2</v>
      </c>
      <c r="E180" s="93">
        <v>0.033707865168539325</v>
      </c>
      <c r="F180" s="65">
        <v>0</v>
      </c>
      <c r="G180" s="65">
        <v>0</v>
      </c>
      <c r="H180" s="93">
        <v>0</v>
      </c>
    </row>
    <row r="181" spans="1:8" ht="15.75">
      <c r="A181" s="71"/>
      <c r="B181" s="78" t="s">
        <v>525</v>
      </c>
      <c r="C181" s="92" t="s">
        <v>6</v>
      </c>
      <c r="D181" s="65">
        <v>15</v>
      </c>
      <c r="E181" s="93">
        <v>0.4584269662921348</v>
      </c>
      <c r="F181" s="65">
        <v>0</v>
      </c>
      <c r="G181" s="65">
        <v>10</v>
      </c>
      <c r="H181" s="93">
        <v>0.18314606741573033</v>
      </c>
    </row>
    <row r="182" spans="1:8" ht="15.75">
      <c r="A182" s="71">
        <v>116</v>
      </c>
      <c r="B182" s="78" t="s">
        <v>526</v>
      </c>
      <c r="C182" s="92" t="s">
        <v>5</v>
      </c>
      <c r="D182" s="65">
        <v>8</v>
      </c>
      <c r="E182" s="93">
        <v>0.013764044943820225</v>
      </c>
      <c r="F182" s="65">
        <v>0</v>
      </c>
      <c r="G182" s="65">
        <v>0</v>
      </c>
      <c r="H182" s="93">
        <v>0</v>
      </c>
    </row>
    <row r="183" spans="1:8" ht="15.75">
      <c r="A183" s="71">
        <v>117</v>
      </c>
      <c r="B183" s="78" t="s">
        <v>527</v>
      </c>
      <c r="C183" s="92" t="s">
        <v>7</v>
      </c>
      <c r="D183" s="65">
        <v>2</v>
      </c>
      <c r="E183" s="93">
        <v>0.030337078651685393</v>
      </c>
      <c r="F183" s="65">
        <v>0</v>
      </c>
      <c r="G183" s="65">
        <v>2</v>
      </c>
      <c r="H183" s="93">
        <v>0.014606741573033707</v>
      </c>
    </row>
    <row r="184" spans="1:8" ht="15.75">
      <c r="A184" s="71">
        <v>118</v>
      </c>
      <c r="B184" s="78" t="s">
        <v>604</v>
      </c>
      <c r="C184" s="92" t="s">
        <v>7</v>
      </c>
      <c r="D184" s="65">
        <v>1</v>
      </c>
      <c r="E184" s="93">
        <v>0.016853932584269662</v>
      </c>
      <c r="F184" s="65">
        <v>0</v>
      </c>
      <c r="G184" s="65">
        <v>0</v>
      </c>
      <c r="H184" s="93">
        <v>0</v>
      </c>
    </row>
    <row r="185" spans="1:8" ht="15.75">
      <c r="A185" s="71">
        <v>119</v>
      </c>
      <c r="B185" s="78" t="s">
        <v>586</v>
      </c>
      <c r="C185" s="92" t="s">
        <v>7</v>
      </c>
      <c r="D185" s="65">
        <v>0</v>
      </c>
      <c r="E185" s="93">
        <v>0</v>
      </c>
      <c r="F185" s="65">
        <v>0</v>
      </c>
      <c r="G185" s="65">
        <v>4</v>
      </c>
      <c r="H185" s="93">
        <v>0.041573033707865165</v>
      </c>
    </row>
    <row r="186" spans="1:8" ht="15.75">
      <c r="A186" s="71">
        <v>120</v>
      </c>
      <c r="B186" s="78" t="s">
        <v>528</v>
      </c>
      <c r="C186" s="92" t="s">
        <v>6</v>
      </c>
      <c r="D186" s="65">
        <v>9</v>
      </c>
      <c r="E186" s="93">
        <v>0.06179775280898876</v>
      </c>
      <c r="F186" s="65">
        <v>0</v>
      </c>
      <c r="G186" s="65">
        <v>0</v>
      </c>
      <c r="H186" s="93">
        <v>0</v>
      </c>
    </row>
    <row r="187" spans="1:8" ht="15.75">
      <c r="A187" s="71">
        <v>121</v>
      </c>
      <c r="B187" s="78" t="s">
        <v>529</v>
      </c>
      <c r="C187" s="92" t="s">
        <v>8</v>
      </c>
      <c r="D187" s="65">
        <v>5</v>
      </c>
      <c r="E187" s="93">
        <v>0.038651685393258424</v>
      </c>
      <c r="F187" s="65">
        <v>1</v>
      </c>
      <c r="G187" s="65">
        <v>5</v>
      </c>
      <c r="H187" s="93">
        <v>0.05898876404494382</v>
      </c>
    </row>
    <row r="188" spans="1:8" ht="15.75">
      <c r="A188" s="71">
        <v>122</v>
      </c>
      <c r="B188" s="78" t="s">
        <v>531</v>
      </c>
      <c r="C188" s="92" t="s">
        <v>8</v>
      </c>
      <c r="D188" s="65">
        <v>3</v>
      </c>
      <c r="E188" s="93">
        <v>0.04269662921348315</v>
      </c>
      <c r="F188" s="65">
        <v>0</v>
      </c>
      <c r="G188" s="65">
        <v>1</v>
      </c>
      <c r="H188" s="93">
        <v>0.010112359550561797</v>
      </c>
    </row>
    <row r="189" spans="1:8" ht="15.75">
      <c r="A189" s="71">
        <v>123</v>
      </c>
      <c r="B189" s="78" t="s">
        <v>658</v>
      </c>
      <c r="C189" s="92" t="s">
        <v>7</v>
      </c>
      <c r="D189" s="65">
        <v>1</v>
      </c>
      <c r="E189" s="93">
        <v>0.016853932584269662</v>
      </c>
      <c r="F189" s="65">
        <v>0</v>
      </c>
      <c r="G189" s="65">
        <v>0</v>
      </c>
      <c r="H189" s="93">
        <v>0</v>
      </c>
    </row>
    <row r="190" spans="1:8" ht="15.75">
      <c r="A190" s="71">
        <v>124</v>
      </c>
      <c r="B190" s="78" t="s">
        <v>532</v>
      </c>
      <c r="C190" s="92" t="s">
        <v>7</v>
      </c>
      <c r="D190" s="65">
        <v>3</v>
      </c>
      <c r="E190" s="93">
        <v>0.05056179775280899</v>
      </c>
      <c r="F190" s="65">
        <v>0</v>
      </c>
      <c r="G190" s="65">
        <v>2</v>
      </c>
      <c r="H190" s="93">
        <v>0.07303370786516854</v>
      </c>
    </row>
    <row r="191" spans="1:8" ht="15.75">
      <c r="A191" s="71">
        <v>125</v>
      </c>
      <c r="B191" s="78" t="s">
        <v>692</v>
      </c>
      <c r="C191" s="92" t="s">
        <v>10</v>
      </c>
      <c r="D191" s="65">
        <v>14</v>
      </c>
      <c r="E191" s="93">
        <v>0.11235955056179776</v>
      </c>
      <c r="F191" s="65">
        <v>1</v>
      </c>
      <c r="G191" s="65">
        <v>0</v>
      </c>
      <c r="H191" s="93">
        <v>0</v>
      </c>
    </row>
    <row r="192" spans="1:8" ht="15.75">
      <c r="A192" s="71">
        <v>126</v>
      </c>
      <c r="B192" s="78" t="s">
        <v>536</v>
      </c>
      <c r="C192" s="92" t="s">
        <v>8</v>
      </c>
      <c r="D192" s="65">
        <v>7</v>
      </c>
      <c r="E192" s="93">
        <v>0.06292134831460675</v>
      </c>
      <c r="F192" s="65">
        <v>0</v>
      </c>
      <c r="G192" s="65">
        <v>1</v>
      </c>
      <c r="H192" s="93">
        <v>0.17415730337078653</v>
      </c>
    </row>
    <row r="193" spans="1:8" ht="15.75">
      <c r="A193" s="71">
        <v>127</v>
      </c>
      <c r="B193" s="78" t="s">
        <v>538</v>
      </c>
      <c r="C193" s="92" t="s">
        <v>11</v>
      </c>
      <c r="D193" s="65">
        <v>24</v>
      </c>
      <c r="E193" s="93">
        <v>0.3043820224719101</v>
      </c>
      <c r="F193" s="65">
        <v>1</v>
      </c>
      <c r="G193" s="65">
        <v>13</v>
      </c>
      <c r="H193" s="93">
        <v>0.16601123595505618</v>
      </c>
    </row>
    <row r="194" spans="1:8" ht="15.75">
      <c r="A194" s="71">
        <v>129</v>
      </c>
      <c r="B194" s="78" t="s">
        <v>342</v>
      </c>
      <c r="C194" s="92" t="s">
        <v>11</v>
      </c>
      <c r="D194" s="65">
        <v>2</v>
      </c>
      <c r="E194" s="93">
        <v>0.033707865168539325</v>
      </c>
      <c r="F194" s="65">
        <v>0</v>
      </c>
      <c r="G194" s="65">
        <v>3</v>
      </c>
      <c r="H194" s="93">
        <v>0.05056179775280899</v>
      </c>
    </row>
    <row r="195" spans="1:8" ht="15.75">
      <c r="A195" s="71">
        <v>130</v>
      </c>
      <c r="B195" s="78" t="s">
        <v>540</v>
      </c>
      <c r="C195" s="92" t="s">
        <v>7</v>
      </c>
      <c r="D195" s="65">
        <v>3</v>
      </c>
      <c r="E195" s="93">
        <v>0.024719101123595502</v>
      </c>
      <c r="F195" s="65">
        <v>0</v>
      </c>
      <c r="G195" s="65">
        <v>2</v>
      </c>
      <c r="H195" s="93">
        <v>0.02696629213483146</v>
      </c>
    </row>
    <row r="196" spans="1:8" ht="15.75">
      <c r="A196" s="71">
        <v>131</v>
      </c>
      <c r="B196" s="78" t="s">
        <v>542</v>
      </c>
      <c r="C196" s="92" t="s">
        <v>7</v>
      </c>
      <c r="D196" s="65">
        <v>1</v>
      </c>
      <c r="E196" s="93">
        <v>0.016853932584269662</v>
      </c>
      <c r="F196" s="65">
        <v>0</v>
      </c>
      <c r="G196" s="65">
        <v>0</v>
      </c>
      <c r="H196" s="93">
        <v>0</v>
      </c>
    </row>
    <row r="197" spans="1:8" ht="15.75">
      <c r="A197" s="71">
        <v>132</v>
      </c>
      <c r="B197" s="78" t="s">
        <v>544</v>
      </c>
      <c r="C197" s="92" t="s">
        <v>7</v>
      </c>
      <c r="D197" s="65">
        <v>1</v>
      </c>
      <c r="E197" s="93">
        <v>0.016853932584269662</v>
      </c>
      <c r="F197" s="65">
        <v>0</v>
      </c>
      <c r="G197" s="65">
        <v>1</v>
      </c>
      <c r="H197" s="93">
        <v>0.016853932584269662</v>
      </c>
    </row>
    <row r="198" spans="1:8" ht="15.75">
      <c r="A198" s="71">
        <v>133</v>
      </c>
      <c r="B198" s="78" t="s">
        <v>653</v>
      </c>
      <c r="C198" s="92" t="s">
        <v>7</v>
      </c>
      <c r="D198" s="65">
        <v>0</v>
      </c>
      <c r="E198" s="93">
        <v>0</v>
      </c>
      <c r="F198" s="65">
        <v>0</v>
      </c>
      <c r="G198" s="65">
        <v>1</v>
      </c>
      <c r="H198" s="93">
        <v>0.37528089887640453</v>
      </c>
    </row>
    <row r="199" spans="1:8" ht="15.75">
      <c r="A199" s="71">
        <v>134</v>
      </c>
      <c r="B199" s="78" t="s">
        <v>545</v>
      </c>
      <c r="C199" s="92" t="s">
        <v>7</v>
      </c>
      <c r="D199" s="65">
        <v>57</v>
      </c>
      <c r="E199" s="93">
        <v>0.9303370786516854</v>
      </c>
      <c r="F199" s="65">
        <v>1</v>
      </c>
      <c r="G199" s="65">
        <v>2</v>
      </c>
      <c r="H199" s="93">
        <v>0.016853932584269662</v>
      </c>
    </row>
    <row r="200" spans="1:8" ht="15.75">
      <c r="A200" s="71">
        <v>135</v>
      </c>
      <c r="B200" s="78" t="s">
        <v>546</v>
      </c>
      <c r="C200" s="92" t="s">
        <v>8</v>
      </c>
      <c r="D200" s="65">
        <v>0</v>
      </c>
      <c r="E200" s="93">
        <v>0</v>
      </c>
      <c r="F200" s="65">
        <v>0</v>
      </c>
      <c r="G200" s="65">
        <v>1</v>
      </c>
      <c r="H200" s="93">
        <v>0.015730337078651686</v>
      </c>
    </row>
    <row r="201" spans="1:8" ht="15.75">
      <c r="A201" s="71">
        <v>136</v>
      </c>
      <c r="B201" s="78" t="s">
        <v>547</v>
      </c>
      <c r="C201" s="92" t="s">
        <v>8</v>
      </c>
      <c r="D201" s="65">
        <v>5</v>
      </c>
      <c r="E201" s="93">
        <v>0.08089887640449438</v>
      </c>
      <c r="F201" s="65">
        <v>0</v>
      </c>
      <c r="G201" s="65">
        <v>0</v>
      </c>
      <c r="H201" s="93">
        <v>0</v>
      </c>
    </row>
    <row r="202" spans="1:8" ht="15.75">
      <c r="A202" s="71">
        <v>137</v>
      </c>
      <c r="B202" s="78" t="s">
        <v>691</v>
      </c>
      <c r="C202" s="92" t="s">
        <v>661</v>
      </c>
      <c r="D202" s="65">
        <v>3</v>
      </c>
      <c r="E202" s="93">
        <v>0.05056179775280899</v>
      </c>
      <c r="F202" s="65">
        <v>0</v>
      </c>
      <c r="G202" s="65">
        <v>0</v>
      </c>
      <c r="H202" s="93">
        <v>0</v>
      </c>
    </row>
    <row r="203" spans="1:8" ht="15.75">
      <c r="A203" s="71">
        <v>138</v>
      </c>
      <c r="B203" s="78" t="s">
        <v>654</v>
      </c>
      <c r="C203" s="92" t="s">
        <v>7</v>
      </c>
      <c r="D203" s="65">
        <v>0</v>
      </c>
      <c r="E203" s="93">
        <v>0</v>
      </c>
      <c r="F203" s="65">
        <v>0</v>
      </c>
      <c r="G203" s="65">
        <v>2</v>
      </c>
      <c r="H203" s="93">
        <v>0.02808988764044944</v>
      </c>
    </row>
    <row r="204" spans="1:8" ht="15.75">
      <c r="A204" s="71">
        <v>139</v>
      </c>
      <c r="B204" s="78" t="s">
        <v>20</v>
      </c>
      <c r="C204" s="92" t="s">
        <v>10</v>
      </c>
      <c r="D204" s="65">
        <v>1</v>
      </c>
      <c r="E204" s="93">
        <v>0.10112359550561797</v>
      </c>
      <c r="F204" s="65">
        <v>0</v>
      </c>
      <c r="G204" s="65">
        <v>0</v>
      </c>
      <c r="H204" s="93">
        <v>0</v>
      </c>
    </row>
    <row r="205" spans="1:8" ht="15.75">
      <c r="A205" s="71">
        <v>140</v>
      </c>
      <c r="B205" s="78" t="s">
        <v>548</v>
      </c>
      <c r="C205" s="92" t="s">
        <v>10</v>
      </c>
      <c r="D205" s="65">
        <v>5</v>
      </c>
      <c r="E205" s="93">
        <v>0.07865168539325844</v>
      </c>
      <c r="F205" s="65">
        <v>0</v>
      </c>
      <c r="G205" s="65">
        <v>0</v>
      </c>
      <c r="H205" s="93">
        <v>0</v>
      </c>
    </row>
    <row r="206" spans="1:8" ht="15.75">
      <c r="A206" s="71">
        <v>141</v>
      </c>
      <c r="B206" s="78" t="s">
        <v>549</v>
      </c>
      <c r="C206" s="92" t="s">
        <v>6</v>
      </c>
      <c r="D206" s="65">
        <v>7</v>
      </c>
      <c r="E206" s="93">
        <v>0.1533370786516854</v>
      </c>
      <c r="F206" s="65">
        <v>0</v>
      </c>
      <c r="G206" s="65">
        <v>2</v>
      </c>
      <c r="H206" s="93">
        <v>0.11797752808988764</v>
      </c>
    </row>
    <row r="207" spans="1:8" ht="15.75">
      <c r="A207" s="71">
        <v>142</v>
      </c>
      <c r="B207" s="78" t="s">
        <v>550</v>
      </c>
      <c r="C207" s="92" t="s">
        <v>6</v>
      </c>
      <c r="D207" s="65">
        <v>7</v>
      </c>
      <c r="E207" s="93">
        <v>0.16292134831460672</v>
      </c>
      <c r="F207" s="65">
        <v>10</v>
      </c>
      <c r="G207" s="65">
        <v>0</v>
      </c>
      <c r="H207" s="93">
        <v>0</v>
      </c>
    </row>
    <row r="208" spans="1:8" ht="15.75">
      <c r="A208" s="71">
        <v>143</v>
      </c>
      <c r="B208" s="78" t="s">
        <v>674</v>
      </c>
      <c r="C208" s="92" t="s">
        <v>7</v>
      </c>
      <c r="D208" s="65">
        <v>1</v>
      </c>
      <c r="E208" s="93">
        <v>0.016853932584269662</v>
      </c>
      <c r="F208" s="65">
        <v>0</v>
      </c>
      <c r="G208" s="65">
        <v>0</v>
      </c>
      <c r="H208" s="93">
        <v>0</v>
      </c>
    </row>
    <row r="209" spans="1:8" ht="15.75">
      <c r="A209" s="71">
        <v>144</v>
      </c>
      <c r="B209" s="78" t="s">
        <v>552</v>
      </c>
      <c r="C209" s="92" t="s">
        <v>7</v>
      </c>
      <c r="D209" s="65">
        <v>7</v>
      </c>
      <c r="E209" s="93">
        <v>0.13707865168539327</v>
      </c>
      <c r="F209" s="65">
        <v>1</v>
      </c>
      <c r="G209" s="65">
        <v>0</v>
      </c>
      <c r="H209" s="93">
        <v>0</v>
      </c>
    </row>
    <row r="210" spans="1:8" ht="15.75">
      <c r="A210" s="71">
        <v>145</v>
      </c>
      <c r="B210" s="78" t="s">
        <v>555</v>
      </c>
      <c r="C210" s="92" t="s">
        <v>10</v>
      </c>
      <c r="D210" s="65">
        <v>11</v>
      </c>
      <c r="E210" s="93">
        <v>5.195505617977528</v>
      </c>
      <c r="F210" s="65">
        <v>1</v>
      </c>
      <c r="G210" s="65">
        <v>0</v>
      </c>
      <c r="H210" s="93">
        <v>0</v>
      </c>
    </row>
    <row r="211" spans="1:8" ht="15.75">
      <c r="A211" s="71">
        <v>146</v>
      </c>
      <c r="B211" s="78" t="s">
        <v>556</v>
      </c>
      <c r="C211" s="92" t="s">
        <v>7</v>
      </c>
      <c r="D211" s="65">
        <v>0</v>
      </c>
      <c r="E211" s="93">
        <v>0</v>
      </c>
      <c r="F211" s="65">
        <v>0</v>
      </c>
      <c r="G211" s="65">
        <v>2</v>
      </c>
      <c r="H211" s="93">
        <v>0.011235955056179775</v>
      </c>
    </row>
    <row r="212" spans="1:8" ht="15.75">
      <c r="A212" s="71">
        <v>147</v>
      </c>
      <c r="B212" s="78" t="s">
        <v>557</v>
      </c>
      <c r="C212" s="92" t="s">
        <v>6</v>
      </c>
      <c r="D212" s="65">
        <v>5</v>
      </c>
      <c r="E212" s="93">
        <v>0.15730337078651688</v>
      </c>
      <c r="F212" s="65">
        <v>1</v>
      </c>
      <c r="G212" s="65">
        <v>0</v>
      </c>
      <c r="H212" s="93">
        <v>0</v>
      </c>
    </row>
    <row r="213" spans="1:8" ht="15.75">
      <c r="A213" s="71">
        <v>148</v>
      </c>
      <c r="B213" s="78" t="s">
        <v>559</v>
      </c>
      <c r="C213" s="92" t="s">
        <v>7</v>
      </c>
      <c r="D213" s="65">
        <v>9</v>
      </c>
      <c r="E213" s="93">
        <v>0.14269662921348314</v>
      </c>
      <c r="F213" s="65">
        <v>0</v>
      </c>
      <c r="G213" s="65">
        <v>3</v>
      </c>
      <c r="H213" s="93">
        <v>0.0898876404494382</v>
      </c>
    </row>
    <row r="214" spans="1:8" ht="15.75">
      <c r="A214" s="71">
        <v>149</v>
      </c>
      <c r="B214" s="78" t="s">
        <v>560</v>
      </c>
      <c r="C214" s="92" t="s">
        <v>5</v>
      </c>
      <c r="D214" s="65">
        <v>5</v>
      </c>
      <c r="E214" s="93">
        <v>0.27078651685393257</v>
      </c>
      <c r="F214" s="65">
        <v>0</v>
      </c>
      <c r="G214" s="65">
        <v>0</v>
      </c>
      <c r="H214" s="93">
        <v>0</v>
      </c>
    </row>
    <row r="215" spans="1:8" ht="15.75">
      <c r="A215" s="71">
        <v>150</v>
      </c>
      <c r="B215" s="78" t="s">
        <v>610</v>
      </c>
      <c r="C215" s="92" t="s">
        <v>6</v>
      </c>
      <c r="D215" s="65">
        <v>6</v>
      </c>
      <c r="E215" s="93">
        <v>0.1404494382022472</v>
      </c>
      <c r="F215" s="65">
        <v>0</v>
      </c>
      <c r="G215" s="65">
        <v>1</v>
      </c>
      <c r="H215" s="93">
        <v>0.016853932584269662</v>
      </c>
    </row>
    <row r="216" spans="1:8" ht="15.75">
      <c r="A216" s="71">
        <v>151</v>
      </c>
      <c r="B216" s="78" t="s">
        <v>655</v>
      </c>
      <c r="C216" s="92" t="s">
        <v>7</v>
      </c>
      <c r="D216" s="65">
        <v>7</v>
      </c>
      <c r="E216" s="93">
        <v>0.24719101123595505</v>
      </c>
      <c r="F216" s="65">
        <v>0</v>
      </c>
      <c r="G216" s="65">
        <v>1</v>
      </c>
      <c r="H216" s="93">
        <v>0.016853932584269662</v>
      </c>
    </row>
    <row r="217" spans="1:8" ht="15.75">
      <c r="A217" s="71">
        <v>152</v>
      </c>
      <c r="B217" s="78" t="s">
        <v>562</v>
      </c>
      <c r="C217" s="92" t="s">
        <v>7</v>
      </c>
      <c r="D217" s="65">
        <v>29</v>
      </c>
      <c r="E217" s="93">
        <v>0.8539325842696629</v>
      </c>
      <c r="F217" s="65">
        <v>1</v>
      </c>
      <c r="G217" s="65">
        <v>18</v>
      </c>
      <c r="H217" s="93">
        <v>0.5206741573033707</v>
      </c>
    </row>
    <row r="218" spans="1:8" ht="15.75">
      <c r="A218" s="71">
        <v>153</v>
      </c>
      <c r="B218" s="78" t="s">
        <v>563</v>
      </c>
      <c r="C218" s="92" t="s">
        <v>10</v>
      </c>
      <c r="D218" s="65">
        <v>2</v>
      </c>
      <c r="E218" s="93">
        <v>0.19438202247191008</v>
      </c>
      <c r="F218" s="65">
        <v>0</v>
      </c>
      <c r="G218" s="65">
        <v>3</v>
      </c>
      <c r="H218" s="93">
        <v>0.24719101123595505</v>
      </c>
    </row>
    <row r="219" spans="1:8" ht="15.75">
      <c r="A219" s="71">
        <v>154</v>
      </c>
      <c r="B219" s="78" t="s">
        <v>564</v>
      </c>
      <c r="C219" s="92" t="s">
        <v>6</v>
      </c>
      <c r="D219" s="65">
        <v>6</v>
      </c>
      <c r="E219" s="93">
        <v>4.108955056179775</v>
      </c>
      <c r="F219" s="65">
        <v>1</v>
      </c>
      <c r="G219" s="65">
        <v>1</v>
      </c>
      <c r="H219" s="93">
        <v>0.1797752808988764</v>
      </c>
    </row>
    <row r="220" spans="1:8" ht="15.75">
      <c r="A220" s="71">
        <v>155</v>
      </c>
      <c r="B220" s="78" t="s">
        <v>565</v>
      </c>
      <c r="C220" s="92" t="s">
        <v>9</v>
      </c>
      <c r="D220" s="65">
        <v>3</v>
      </c>
      <c r="E220" s="93">
        <v>0.05056179775280899</v>
      </c>
      <c r="F220" s="65">
        <v>0</v>
      </c>
      <c r="G220" s="65">
        <v>0</v>
      </c>
      <c r="H220" s="93">
        <v>0</v>
      </c>
    </row>
    <row r="221" spans="1:8" ht="15.75">
      <c r="A221" s="71">
        <v>156</v>
      </c>
      <c r="B221" s="78" t="s">
        <v>675</v>
      </c>
      <c r="C221" s="92" t="s">
        <v>7</v>
      </c>
      <c r="D221" s="65">
        <v>1</v>
      </c>
      <c r="E221" s="93">
        <v>0.016853932584269662</v>
      </c>
      <c r="F221" s="65">
        <v>0</v>
      </c>
      <c r="G221" s="65">
        <v>0</v>
      </c>
      <c r="H221" s="93">
        <v>0</v>
      </c>
    </row>
    <row r="222" spans="1:8" ht="15.75">
      <c r="A222" s="71">
        <v>157</v>
      </c>
      <c r="B222" s="78" t="s">
        <v>566</v>
      </c>
      <c r="C222" s="92" t="s">
        <v>5</v>
      </c>
      <c r="D222" s="65">
        <v>2</v>
      </c>
      <c r="E222" s="93">
        <v>0.04269662921348315</v>
      </c>
      <c r="F222" s="65">
        <v>0</v>
      </c>
      <c r="G222" s="65">
        <v>0</v>
      </c>
      <c r="H222" s="93">
        <v>0</v>
      </c>
    </row>
    <row r="223" spans="1:8" ht="15.75">
      <c r="A223" s="71">
        <v>158</v>
      </c>
      <c r="B223" s="78" t="s">
        <v>568</v>
      </c>
      <c r="C223" s="92" t="s">
        <v>7</v>
      </c>
      <c r="D223" s="65">
        <v>0</v>
      </c>
      <c r="E223" s="93">
        <v>0</v>
      </c>
      <c r="F223" s="65">
        <v>0</v>
      </c>
      <c r="G223" s="65">
        <v>1</v>
      </c>
      <c r="H223" s="93">
        <v>0.01348314606741573</v>
      </c>
    </row>
    <row r="224" spans="1:8" ht="15.75">
      <c r="A224" s="71">
        <v>159</v>
      </c>
      <c r="B224" s="78" t="s">
        <v>344</v>
      </c>
      <c r="C224" s="92" t="s">
        <v>6</v>
      </c>
      <c r="D224" s="65">
        <v>96</v>
      </c>
      <c r="E224" s="93">
        <v>1.3595505617977528</v>
      </c>
      <c r="F224" s="65">
        <v>2</v>
      </c>
      <c r="G224" s="65">
        <v>0</v>
      </c>
      <c r="H224" s="93">
        <v>0</v>
      </c>
    </row>
    <row r="225" spans="1:8" ht="15.75">
      <c r="A225" s="71">
        <v>160</v>
      </c>
      <c r="B225" s="78" t="s">
        <v>569</v>
      </c>
      <c r="C225" s="92" t="s">
        <v>7</v>
      </c>
      <c r="D225" s="65">
        <v>10</v>
      </c>
      <c r="E225" s="93">
        <v>0.05730337078651685</v>
      </c>
      <c r="F225" s="65">
        <v>0</v>
      </c>
      <c r="G225" s="65">
        <v>3</v>
      </c>
      <c r="H225" s="93">
        <v>0.03707865168539326</v>
      </c>
    </row>
    <row r="226" spans="1:8" ht="53.25" customHeight="1">
      <c r="A226" s="126" t="s">
        <v>18</v>
      </c>
      <c r="B226" s="127"/>
      <c r="C226" s="128"/>
      <c r="D226" s="94">
        <f>SUM(D5:D225)</f>
        <v>1221</v>
      </c>
      <c r="E226" s="95">
        <f>SUM(E5:E225)</f>
        <v>76.62134831460664</v>
      </c>
      <c r="F226" s="94">
        <f>SUM(F5:F225)</f>
        <v>36</v>
      </c>
      <c r="G226" s="94">
        <f>SUM(G5:G225)</f>
        <v>294</v>
      </c>
      <c r="H226" s="95">
        <f>SUM(H5:H225)</f>
        <v>9.702322471910115</v>
      </c>
    </row>
  </sheetData>
  <sheetProtection/>
  <autoFilter ref="A4:H228"/>
  <mergeCells count="8">
    <mergeCell ref="A226:C226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9"/>
  <sheetViews>
    <sheetView zoomScalePageLayoutView="0" workbookViewId="0" topLeftCell="A1">
      <selection activeCell="E23" sqref="E23:F23"/>
    </sheetView>
  </sheetViews>
  <sheetFormatPr defaultColWidth="9.140625" defaultRowHeight="15"/>
  <cols>
    <col min="1" max="1" width="7.140625" style="101" customWidth="1"/>
    <col min="2" max="2" width="29.00390625" style="0" customWidth="1"/>
    <col min="3" max="3" width="19.00390625" style="0" customWidth="1"/>
    <col min="4" max="4" width="11.28125" style="0" customWidth="1"/>
    <col min="5" max="5" width="14.8515625" style="0" customWidth="1"/>
    <col min="6" max="6" width="14.28125" style="0" customWidth="1"/>
    <col min="7" max="7" width="14.57421875" style="0" customWidth="1"/>
    <col min="8" max="8" width="14.421875" style="0" customWidth="1"/>
  </cols>
  <sheetData>
    <row r="1" spans="1:8" ht="94.5" customHeight="1">
      <c r="A1" s="152" t="s">
        <v>694</v>
      </c>
      <c r="B1" s="153"/>
      <c r="C1" s="153"/>
      <c r="D1" s="153"/>
      <c r="E1" s="154"/>
      <c r="F1" s="154"/>
      <c r="G1" s="155"/>
      <c r="H1" s="156"/>
    </row>
    <row r="2" spans="1:8" ht="97.5" customHeight="1">
      <c r="A2" s="132" t="s">
        <v>0</v>
      </c>
      <c r="B2" s="132" t="s">
        <v>2</v>
      </c>
      <c r="C2" s="132" t="s">
        <v>3</v>
      </c>
      <c r="D2" s="136" t="s">
        <v>13</v>
      </c>
      <c r="E2" s="136"/>
      <c r="F2" s="132" t="s">
        <v>14</v>
      </c>
      <c r="G2" s="132" t="s">
        <v>15</v>
      </c>
      <c r="H2" s="132"/>
    </row>
    <row r="3" spans="1:8" ht="110.25">
      <c r="A3" s="132"/>
      <c r="B3" s="132"/>
      <c r="C3" s="132"/>
      <c r="D3" s="91" t="s">
        <v>1</v>
      </c>
      <c r="E3" s="91" t="s">
        <v>16</v>
      </c>
      <c r="F3" s="132"/>
      <c r="G3" s="91" t="s">
        <v>575</v>
      </c>
      <c r="H3" s="91" t="s">
        <v>17</v>
      </c>
    </row>
    <row r="4" spans="1:8" ht="15">
      <c r="A4" s="100">
        <v>1</v>
      </c>
      <c r="B4" s="96">
        <v>2</v>
      </c>
      <c r="C4" s="96">
        <v>3</v>
      </c>
      <c r="D4" s="96">
        <v>4</v>
      </c>
      <c r="E4" s="96">
        <v>5</v>
      </c>
      <c r="F4" s="96">
        <v>6</v>
      </c>
      <c r="G4" s="96">
        <v>7</v>
      </c>
      <c r="H4" s="96">
        <v>8</v>
      </c>
    </row>
    <row r="5" spans="1:8" s="76" customFormat="1" ht="15">
      <c r="A5" s="79">
        <v>1</v>
      </c>
      <c r="B5" s="77" t="s">
        <v>377</v>
      </c>
      <c r="C5" s="77" t="s">
        <v>11</v>
      </c>
      <c r="D5" s="103">
        <v>5</v>
      </c>
      <c r="E5" s="103">
        <v>1.093370786516854</v>
      </c>
      <c r="F5" s="102">
        <v>0</v>
      </c>
      <c r="G5" s="102">
        <v>4</v>
      </c>
      <c r="H5" s="102">
        <v>0.0449438202247191</v>
      </c>
    </row>
    <row r="6" spans="1:8" s="76" customFormat="1" ht="15">
      <c r="A6" s="79">
        <v>2</v>
      </c>
      <c r="B6" s="77" t="s">
        <v>606</v>
      </c>
      <c r="C6" s="77" t="s">
        <v>7</v>
      </c>
      <c r="D6" s="103">
        <v>0</v>
      </c>
      <c r="E6" s="103">
        <v>0</v>
      </c>
      <c r="F6" s="102">
        <v>0</v>
      </c>
      <c r="G6" s="102">
        <v>1</v>
      </c>
      <c r="H6" s="102">
        <v>0.0011235955056179776</v>
      </c>
    </row>
    <row r="7" spans="1:8" s="76" customFormat="1" ht="15">
      <c r="A7" s="79">
        <v>3</v>
      </c>
      <c r="B7" s="77" t="s">
        <v>380</v>
      </c>
      <c r="C7" s="77" t="s">
        <v>8</v>
      </c>
      <c r="D7" s="103">
        <v>0</v>
      </c>
      <c r="E7" s="103">
        <v>0</v>
      </c>
      <c r="F7" s="102">
        <v>1</v>
      </c>
      <c r="G7" s="102">
        <v>2</v>
      </c>
      <c r="H7" s="102">
        <v>0.033707865168539325</v>
      </c>
    </row>
    <row r="8" spans="1:8" s="76" customFormat="1" ht="15">
      <c r="A8" s="79">
        <v>4</v>
      </c>
      <c r="B8" s="77" t="s">
        <v>704</v>
      </c>
      <c r="C8" s="77" t="s">
        <v>7</v>
      </c>
      <c r="D8" s="103">
        <v>1</v>
      </c>
      <c r="E8" s="103">
        <v>0.033707865168539325</v>
      </c>
      <c r="F8" s="102">
        <v>0</v>
      </c>
      <c r="G8" s="102">
        <v>0</v>
      </c>
      <c r="H8" s="102">
        <v>0</v>
      </c>
    </row>
    <row r="9" spans="1:8" s="76" customFormat="1" ht="15">
      <c r="A9" s="79">
        <v>5</v>
      </c>
      <c r="B9" s="77" t="s">
        <v>710</v>
      </c>
      <c r="C9" s="77" t="s">
        <v>8</v>
      </c>
      <c r="D9" s="103">
        <v>1</v>
      </c>
      <c r="E9" s="103">
        <v>0.016853932584269662</v>
      </c>
      <c r="F9" s="102">
        <v>0</v>
      </c>
      <c r="G9" s="102">
        <v>0</v>
      </c>
      <c r="H9" s="102">
        <v>0</v>
      </c>
    </row>
    <row r="10" spans="1:8" s="76" customFormat="1" ht="15">
      <c r="A10" s="79">
        <v>6</v>
      </c>
      <c r="B10" s="77" t="s">
        <v>697</v>
      </c>
      <c r="C10" s="77" t="s">
        <v>7</v>
      </c>
      <c r="D10" s="103">
        <v>1</v>
      </c>
      <c r="E10" s="103">
        <v>0.0449438202247191</v>
      </c>
      <c r="F10" s="102">
        <v>0</v>
      </c>
      <c r="G10" s="102">
        <v>0</v>
      </c>
      <c r="H10" s="102">
        <v>0</v>
      </c>
    </row>
    <row r="11" spans="1:8" s="76" customFormat="1" ht="15">
      <c r="A11" s="79">
        <v>7</v>
      </c>
      <c r="B11" s="77" t="s">
        <v>686</v>
      </c>
      <c r="C11" s="77" t="s">
        <v>5</v>
      </c>
      <c r="D11" s="103">
        <v>1</v>
      </c>
      <c r="E11" s="103">
        <v>0.016853932584269662</v>
      </c>
      <c r="F11" s="102">
        <v>0</v>
      </c>
      <c r="G11" s="102">
        <v>20</v>
      </c>
      <c r="H11" s="102">
        <v>0.11235955056179776</v>
      </c>
    </row>
    <row r="12" spans="1:8" s="76" customFormat="1" ht="15">
      <c r="A12" s="79">
        <v>8</v>
      </c>
      <c r="B12" s="77" t="s">
        <v>327</v>
      </c>
      <c r="C12" s="77" t="s">
        <v>19</v>
      </c>
      <c r="D12" s="103">
        <v>0</v>
      </c>
      <c r="E12" s="103">
        <v>0</v>
      </c>
      <c r="F12" s="102">
        <v>0</v>
      </c>
      <c r="G12" s="102">
        <v>3</v>
      </c>
      <c r="H12" s="102">
        <v>0.029213483146067414</v>
      </c>
    </row>
    <row r="13" spans="1:8" s="76" customFormat="1" ht="15">
      <c r="A13" s="79">
        <v>9</v>
      </c>
      <c r="B13" s="77" t="s">
        <v>381</v>
      </c>
      <c r="C13" s="77" t="s">
        <v>177</v>
      </c>
      <c r="D13" s="103">
        <v>1</v>
      </c>
      <c r="E13" s="103">
        <v>0.016853932584269662</v>
      </c>
      <c r="F13" s="102">
        <v>0</v>
      </c>
      <c r="G13" s="102">
        <v>1</v>
      </c>
      <c r="H13" s="102">
        <v>0.016853932584269662</v>
      </c>
    </row>
    <row r="14" spans="1:8" s="76" customFormat="1" ht="15">
      <c r="A14" s="79">
        <v>10</v>
      </c>
      <c r="B14" s="77" t="s">
        <v>382</v>
      </c>
      <c r="C14" s="77" t="s">
        <v>6</v>
      </c>
      <c r="D14" s="103">
        <v>2</v>
      </c>
      <c r="E14" s="103">
        <v>0.033707865168539325</v>
      </c>
      <c r="F14" s="102">
        <v>0</v>
      </c>
      <c r="G14" s="102">
        <v>15</v>
      </c>
      <c r="H14" s="102">
        <v>0.5359550561797752</v>
      </c>
    </row>
    <row r="15" spans="1:8" s="76" customFormat="1" ht="15">
      <c r="A15" s="79">
        <v>11</v>
      </c>
      <c r="B15" s="77" t="s">
        <v>597</v>
      </c>
      <c r="C15" s="77" t="s">
        <v>7</v>
      </c>
      <c r="D15" s="103">
        <v>2</v>
      </c>
      <c r="E15" s="103">
        <v>0.030337078651685393</v>
      </c>
      <c r="F15" s="102">
        <v>0</v>
      </c>
      <c r="G15" s="102">
        <v>1</v>
      </c>
      <c r="H15" s="102">
        <v>0.011235955056179775</v>
      </c>
    </row>
    <row r="16" spans="1:8" s="76" customFormat="1" ht="15">
      <c r="A16" s="79">
        <v>12</v>
      </c>
      <c r="B16" s="77" t="s">
        <v>647</v>
      </c>
      <c r="C16" s="77" t="s">
        <v>5</v>
      </c>
      <c r="D16" s="103">
        <v>2</v>
      </c>
      <c r="E16" s="103">
        <v>0.4831460674157303</v>
      </c>
      <c r="F16" s="102">
        <v>1</v>
      </c>
      <c r="G16" s="102">
        <v>3</v>
      </c>
      <c r="H16" s="102">
        <v>0.5224719101123596</v>
      </c>
    </row>
    <row r="17" spans="1:8" s="76" customFormat="1" ht="15">
      <c r="A17" s="79">
        <v>13</v>
      </c>
      <c r="B17" s="77" t="s">
        <v>384</v>
      </c>
      <c r="C17" s="77" t="s">
        <v>7</v>
      </c>
      <c r="D17" s="103">
        <v>4</v>
      </c>
      <c r="E17" s="103">
        <v>0.038202247191011236</v>
      </c>
      <c r="F17" s="102">
        <v>0</v>
      </c>
      <c r="G17" s="102">
        <v>1</v>
      </c>
      <c r="H17" s="102">
        <v>0.0056179775280898875</v>
      </c>
    </row>
    <row r="18" spans="1:8" s="76" customFormat="1" ht="15">
      <c r="A18" s="79">
        <v>14</v>
      </c>
      <c r="B18" s="77" t="s">
        <v>385</v>
      </c>
      <c r="C18" s="77" t="s">
        <v>6</v>
      </c>
      <c r="D18" s="103">
        <v>10</v>
      </c>
      <c r="E18" s="103">
        <v>0.39662921348314606</v>
      </c>
      <c r="F18" s="102">
        <v>4</v>
      </c>
      <c r="G18" s="102">
        <v>2</v>
      </c>
      <c r="H18" s="102">
        <v>0.015730337078651686</v>
      </c>
    </row>
    <row r="19" spans="1:8" s="76" customFormat="1" ht="15">
      <c r="A19" s="79">
        <v>15</v>
      </c>
      <c r="B19" s="77" t="s">
        <v>386</v>
      </c>
      <c r="C19" s="77" t="s">
        <v>7</v>
      </c>
      <c r="D19" s="103">
        <v>2</v>
      </c>
      <c r="E19" s="103">
        <v>0.019101123595505618</v>
      </c>
      <c r="F19" s="102">
        <v>0</v>
      </c>
      <c r="G19" s="102">
        <v>18</v>
      </c>
      <c r="H19" s="102">
        <v>0.151123595505618</v>
      </c>
    </row>
    <row r="20" spans="1:8" s="76" customFormat="1" ht="15">
      <c r="A20" s="79">
        <v>16</v>
      </c>
      <c r="B20" s="77" t="s">
        <v>387</v>
      </c>
      <c r="C20" s="77" t="s">
        <v>8</v>
      </c>
      <c r="D20" s="103">
        <v>1</v>
      </c>
      <c r="E20" s="103">
        <v>0.016853932584269662</v>
      </c>
      <c r="F20" s="102">
        <v>0</v>
      </c>
      <c r="G20" s="102">
        <v>4</v>
      </c>
      <c r="H20" s="102">
        <v>0.026404494382022473</v>
      </c>
    </row>
    <row r="21" spans="1:8" s="76" customFormat="1" ht="15">
      <c r="A21" s="79">
        <v>17</v>
      </c>
      <c r="B21" s="77" t="s">
        <v>388</v>
      </c>
      <c r="C21" s="77" t="s">
        <v>7</v>
      </c>
      <c r="D21" s="103">
        <v>3</v>
      </c>
      <c r="E21" s="103">
        <v>0.05056179775280899</v>
      </c>
      <c r="F21" s="102">
        <v>1</v>
      </c>
      <c r="G21" s="102">
        <v>19</v>
      </c>
      <c r="H21" s="102">
        <v>0.23651685393258426</v>
      </c>
    </row>
    <row r="22" spans="1:8" s="76" customFormat="1" ht="15">
      <c r="A22" s="79">
        <v>18</v>
      </c>
      <c r="B22" s="77" t="s">
        <v>390</v>
      </c>
      <c r="C22" s="77" t="s">
        <v>7</v>
      </c>
      <c r="D22" s="103">
        <v>4</v>
      </c>
      <c r="E22" s="103">
        <v>0.05056179775280899</v>
      </c>
      <c r="F22" s="102">
        <v>0</v>
      </c>
      <c r="G22" s="102">
        <v>10</v>
      </c>
      <c r="H22" s="102">
        <v>0.09101123595505618</v>
      </c>
    </row>
    <row r="23" spans="1:8" s="76" customFormat="1" ht="15">
      <c r="A23" s="79">
        <v>19</v>
      </c>
      <c r="B23" s="77" t="s">
        <v>648</v>
      </c>
      <c r="C23" s="77" t="s">
        <v>7</v>
      </c>
      <c r="D23" s="103">
        <v>1</v>
      </c>
      <c r="E23" s="103">
        <v>0.16853932584269662</v>
      </c>
      <c r="F23" s="102">
        <v>0</v>
      </c>
      <c r="G23" s="102">
        <v>1</v>
      </c>
      <c r="H23" s="102">
        <v>0.0056179775280898875</v>
      </c>
    </row>
    <row r="24" spans="1:8" s="76" customFormat="1" ht="15">
      <c r="A24" s="79">
        <v>20</v>
      </c>
      <c r="B24" s="77" t="s">
        <v>391</v>
      </c>
      <c r="C24" s="77" t="s">
        <v>9</v>
      </c>
      <c r="D24" s="103">
        <v>2</v>
      </c>
      <c r="E24" s="103">
        <v>0.024719101123595502</v>
      </c>
      <c r="F24" s="102">
        <v>0</v>
      </c>
      <c r="G24" s="102">
        <v>41</v>
      </c>
      <c r="H24" s="102">
        <v>0.748314606741573</v>
      </c>
    </row>
    <row r="25" spans="1:8" s="76" customFormat="1" ht="15">
      <c r="A25" s="79">
        <v>21</v>
      </c>
      <c r="B25" s="77" t="s">
        <v>584</v>
      </c>
      <c r="C25" s="77" t="s">
        <v>6</v>
      </c>
      <c r="D25" s="103">
        <v>4</v>
      </c>
      <c r="E25" s="103">
        <v>0.06741573033707865</v>
      </c>
      <c r="F25" s="102">
        <v>0</v>
      </c>
      <c r="G25" s="102">
        <v>3</v>
      </c>
      <c r="H25" s="102">
        <v>0.07865168539325844</v>
      </c>
    </row>
    <row r="26" spans="1:8" s="76" customFormat="1" ht="15">
      <c r="A26" s="79">
        <v>22</v>
      </c>
      <c r="B26" s="77" t="s">
        <v>600</v>
      </c>
      <c r="C26" s="77" t="s">
        <v>8</v>
      </c>
      <c r="D26" s="103">
        <v>5</v>
      </c>
      <c r="E26" s="103">
        <v>0.17415730337078653</v>
      </c>
      <c r="F26" s="102">
        <v>0</v>
      </c>
      <c r="G26" s="102">
        <v>11</v>
      </c>
      <c r="H26" s="102">
        <v>0.16179775280898875</v>
      </c>
    </row>
    <row r="27" spans="1:8" s="76" customFormat="1" ht="15">
      <c r="A27" s="79">
        <v>23</v>
      </c>
      <c r="B27" s="77" t="s">
        <v>392</v>
      </c>
      <c r="C27" s="77" t="s">
        <v>8</v>
      </c>
      <c r="D27" s="103">
        <v>2</v>
      </c>
      <c r="E27" s="103">
        <v>0.02808988764044944</v>
      </c>
      <c r="F27" s="102">
        <v>0</v>
      </c>
      <c r="G27" s="102">
        <v>6</v>
      </c>
      <c r="H27" s="102">
        <v>0.07640449438202247</v>
      </c>
    </row>
    <row r="28" spans="1:8" s="76" customFormat="1" ht="15">
      <c r="A28" s="79">
        <v>24</v>
      </c>
      <c r="B28" s="77" t="s">
        <v>707</v>
      </c>
      <c r="C28" s="77" t="s">
        <v>7</v>
      </c>
      <c r="D28" s="103">
        <v>2</v>
      </c>
      <c r="E28" s="103">
        <v>0.15393258426966294</v>
      </c>
      <c r="F28" s="102">
        <v>1</v>
      </c>
      <c r="G28" s="102">
        <v>2</v>
      </c>
      <c r="H28" s="102">
        <v>0.021348314606741574</v>
      </c>
    </row>
    <row r="29" spans="1:8" s="76" customFormat="1" ht="15">
      <c r="A29" s="79">
        <v>25</v>
      </c>
      <c r="B29" s="77" t="s">
        <v>329</v>
      </c>
      <c r="C29" s="77" t="s">
        <v>6</v>
      </c>
      <c r="D29" s="103">
        <v>2</v>
      </c>
      <c r="E29" s="103">
        <v>0.12359550561797752</v>
      </c>
      <c r="F29" s="102">
        <v>0</v>
      </c>
      <c r="G29" s="102">
        <v>3</v>
      </c>
      <c r="H29" s="102">
        <v>0.010112359550561797</v>
      </c>
    </row>
    <row r="30" spans="1:8" s="76" customFormat="1" ht="15">
      <c r="A30" s="79">
        <v>26</v>
      </c>
      <c r="B30" s="77" t="s">
        <v>395</v>
      </c>
      <c r="C30" s="77" t="s">
        <v>7</v>
      </c>
      <c r="D30" s="103">
        <v>3</v>
      </c>
      <c r="E30" s="103">
        <v>0.033707865168539325</v>
      </c>
      <c r="F30" s="102">
        <v>0</v>
      </c>
      <c r="G30" s="102">
        <v>2</v>
      </c>
      <c r="H30" s="102">
        <v>0.008988764044943821</v>
      </c>
    </row>
    <row r="31" spans="1:8" s="76" customFormat="1" ht="15">
      <c r="A31" s="79">
        <v>27</v>
      </c>
      <c r="B31" s="77" t="s">
        <v>396</v>
      </c>
      <c r="C31" s="77" t="s">
        <v>11</v>
      </c>
      <c r="D31" s="103">
        <v>1</v>
      </c>
      <c r="E31" s="103">
        <v>0.016853932584269662</v>
      </c>
      <c r="F31" s="102">
        <v>0</v>
      </c>
      <c r="G31" s="102">
        <v>0</v>
      </c>
      <c r="H31" s="102">
        <v>0</v>
      </c>
    </row>
    <row r="32" spans="1:8" s="76" customFormat="1" ht="15">
      <c r="A32" s="79">
        <v>28</v>
      </c>
      <c r="B32" s="77" t="s">
        <v>717</v>
      </c>
      <c r="C32" s="77" t="s">
        <v>7</v>
      </c>
      <c r="D32" s="103">
        <v>0</v>
      </c>
      <c r="E32" s="103">
        <v>0</v>
      </c>
      <c r="F32" s="102">
        <v>0</v>
      </c>
      <c r="G32" s="102">
        <v>2</v>
      </c>
      <c r="H32" s="102">
        <v>0.01348314606741573</v>
      </c>
    </row>
    <row r="33" spans="1:8" s="76" customFormat="1" ht="15">
      <c r="A33" s="79">
        <v>29</v>
      </c>
      <c r="B33" s="77" t="s">
        <v>719</v>
      </c>
      <c r="C33" s="77" t="s">
        <v>7</v>
      </c>
      <c r="D33" s="103">
        <v>0</v>
      </c>
      <c r="E33" s="103">
        <v>0</v>
      </c>
      <c r="F33" s="102">
        <v>0</v>
      </c>
      <c r="G33" s="102">
        <v>3</v>
      </c>
      <c r="H33" s="102">
        <v>0.037865168539325846</v>
      </c>
    </row>
    <row r="34" spans="1:8" s="76" customFormat="1" ht="15">
      <c r="A34" s="79">
        <v>30</v>
      </c>
      <c r="B34" s="77" t="s">
        <v>399</v>
      </c>
      <c r="C34" s="77" t="s">
        <v>6</v>
      </c>
      <c r="D34" s="103">
        <v>15</v>
      </c>
      <c r="E34" s="103">
        <v>10.873147191011235</v>
      </c>
      <c r="F34" s="102">
        <v>3</v>
      </c>
      <c r="G34" s="102">
        <v>24</v>
      </c>
      <c r="H34" s="102">
        <v>0.37342696629213484</v>
      </c>
    </row>
    <row r="35" spans="1:8" s="76" customFormat="1" ht="15">
      <c r="A35" s="79">
        <v>31</v>
      </c>
      <c r="B35" s="77" t="s">
        <v>592</v>
      </c>
      <c r="C35" s="77" t="s">
        <v>6</v>
      </c>
      <c r="D35" s="103">
        <v>4</v>
      </c>
      <c r="E35" s="103">
        <v>0.7112359550561798</v>
      </c>
      <c r="F35" s="102">
        <v>2</v>
      </c>
      <c r="G35" s="102">
        <v>3</v>
      </c>
      <c r="H35" s="102">
        <v>0.6254494382022472</v>
      </c>
    </row>
    <row r="36" spans="1:8" s="76" customFormat="1" ht="15">
      <c r="A36" s="79">
        <v>32</v>
      </c>
      <c r="B36" s="77" t="s">
        <v>330</v>
      </c>
      <c r="C36" s="77" t="s">
        <v>7</v>
      </c>
      <c r="D36" s="103">
        <v>5</v>
      </c>
      <c r="E36" s="103">
        <v>0.0696629213483146</v>
      </c>
      <c r="F36" s="102">
        <v>0</v>
      </c>
      <c r="G36" s="102">
        <v>0</v>
      </c>
      <c r="H36" s="102">
        <v>0</v>
      </c>
    </row>
    <row r="37" spans="1:8" s="76" customFormat="1" ht="15">
      <c r="A37" s="79">
        <v>33</v>
      </c>
      <c r="B37" s="77" t="s">
        <v>663</v>
      </c>
      <c r="C37" s="77" t="s">
        <v>7</v>
      </c>
      <c r="D37" s="103">
        <v>3</v>
      </c>
      <c r="E37" s="103">
        <v>0.05617977528089888</v>
      </c>
      <c r="F37" s="102">
        <v>0</v>
      </c>
      <c r="G37" s="102">
        <v>5</v>
      </c>
      <c r="H37" s="102">
        <v>0.049438202247191004</v>
      </c>
    </row>
    <row r="38" spans="1:8" s="76" customFormat="1" ht="15">
      <c r="A38" s="79">
        <v>34</v>
      </c>
      <c r="B38" s="77" t="s">
        <v>400</v>
      </c>
      <c r="C38" s="77" t="s">
        <v>6</v>
      </c>
      <c r="D38" s="103">
        <v>13</v>
      </c>
      <c r="E38" s="103">
        <v>0.7113629213483147</v>
      </c>
      <c r="F38" s="102">
        <v>1</v>
      </c>
      <c r="G38" s="102">
        <v>13</v>
      </c>
      <c r="H38" s="102">
        <v>0.2297752808988764</v>
      </c>
    </row>
    <row r="39" spans="1:8" s="76" customFormat="1" ht="15">
      <c r="A39" s="79">
        <v>35</v>
      </c>
      <c r="B39" s="77" t="s">
        <v>401</v>
      </c>
      <c r="C39" s="77" t="s">
        <v>21</v>
      </c>
      <c r="D39" s="103">
        <v>1</v>
      </c>
      <c r="E39" s="103">
        <v>0.007865168539325843</v>
      </c>
      <c r="F39" s="102">
        <v>0</v>
      </c>
      <c r="G39" s="102">
        <v>11</v>
      </c>
      <c r="H39" s="102">
        <v>0.10280898876404494</v>
      </c>
    </row>
    <row r="40" spans="1:8" s="76" customFormat="1" ht="15">
      <c r="A40" s="79">
        <v>36</v>
      </c>
      <c r="B40" s="77" t="s">
        <v>403</v>
      </c>
      <c r="C40" s="77" t="s">
        <v>6</v>
      </c>
      <c r="D40" s="103">
        <v>4</v>
      </c>
      <c r="E40" s="103">
        <v>0.24831460674157302</v>
      </c>
      <c r="F40" s="102">
        <v>1</v>
      </c>
      <c r="G40" s="102">
        <v>20</v>
      </c>
      <c r="H40" s="102">
        <v>0.567932584269663</v>
      </c>
    </row>
    <row r="41" spans="1:8" s="76" customFormat="1" ht="15">
      <c r="A41" s="79">
        <v>37</v>
      </c>
      <c r="B41" s="77" t="s">
        <v>602</v>
      </c>
      <c r="C41" s="77" t="s">
        <v>7</v>
      </c>
      <c r="D41" s="103">
        <v>1</v>
      </c>
      <c r="E41" s="103">
        <v>0.033707865168539325</v>
      </c>
      <c r="F41" s="102">
        <v>0</v>
      </c>
      <c r="G41" s="102">
        <v>1</v>
      </c>
      <c r="H41" s="102">
        <v>0.049438202247191004</v>
      </c>
    </row>
    <row r="42" spans="1:8" s="76" customFormat="1" ht="15">
      <c r="A42" s="79">
        <v>38</v>
      </c>
      <c r="B42" s="77" t="s">
        <v>696</v>
      </c>
      <c r="C42" s="77" t="s">
        <v>9</v>
      </c>
      <c r="D42" s="103">
        <v>1</v>
      </c>
      <c r="E42" s="103">
        <v>0.0056179775280898875</v>
      </c>
      <c r="F42" s="102">
        <v>0</v>
      </c>
      <c r="G42" s="102">
        <v>0</v>
      </c>
      <c r="H42" s="102">
        <v>0</v>
      </c>
    </row>
    <row r="43" spans="1:8" s="76" customFormat="1" ht="15">
      <c r="A43" s="79">
        <v>39</v>
      </c>
      <c r="B43" s="77" t="s">
        <v>404</v>
      </c>
      <c r="C43" s="77" t="s">
        <v>7</v>
      </c>
      <c r="D43" s="103">
        <v>12</v>
      </c>
      <c r="E43" s="103">
        <v>1.2078651685393258</v>
      </c>
      <c r="F43" s="102">
        <v>3</v>
      </c>
      <c r="G43" s="102">
        <v>133</v>
      </c>
      <c r="H43" s="102">
        <v>1.0803370786516855</v>
      </c>
    </row>
    <row r="44" spans="1:8" s="76" customFormat="1" ht="15">
      <c r="A44" s="79">
        <v>40</v>
      </c>
      <c r="B44" s="77" t="s">
        <v>699</v>
      </c>
      <c r="C44" s="77" t="s">
        <v>7</v>
      </c>
      <c r="D44" s="103">
        <v>1</v>
      </c>
      <c r="E44" s="103">
        <v>0.016853932584269662</v>
      </c>
      <c r="F44" s="102">
        <v>0</v>
      </c>
      <c r="G44" s="102">
        <v>2</v>
      </c>
      <c r="H44" s="102">
        <v>0.016853932584269662</v>
      </c>
    </row>
    <row r="45" spans="1:8" s="76" customFormat="1" ht="15">
      <c r="A45" s="79">
        <v>41</v>
      </c>
      <c r="B45" s="77" t="s">
        <v>405</v>
      </c>
      <c r="C45" s="77" t="s">
        <v>6</v>
      </c>
      <c r="D45" s="103">
        <v>2</v>
      </c>
      <c r="E45" s="103">
        <v>0.029213483146067414</v>
      </c>
      <c r="F45" s="102">
        <v>0</v>
      </c>
      <c r="G45" s="102">
        <v>1</v>
      </c>
      <c r="H45" s="102">
        <v>0.0044943820224719105</v>
      </c>
    </row>
    <row r="46" spans="1:8" s="76" customFormat="1" ht="15">
      <c r="A46" s="79">
        <v>42</v>
      </c>
      <c r="B46" s="77" t="s">
        <v>406</v>
      </c>
      <c r="C46" s="77" t="s">
        <v>10</v>
      </c>
      <c r="D46" s="103">
        <v>5</v>
      </c>
      <c r="E46" s="103">
        <v>0.49000000000000005</v>
      </c>
      <c r="F46" s="102">
        <v>1</v>
      </c>
      <c r="G46" s="102">
        <v>11</v>
      </c>
      <c r="H46" s="102">
        <v>0.3170786516853933</v>
      </c>
    </row>
    <row r="47" spans="1:8" s="76" customFormat="1" ht="15">
      <c r="A47" s="79">
        <v>43</v>
      </c>
      <c r="B47" s="77" t="s">
        <v>408</v>
      </c>
      <c r="C47" s="77" t="s">
        <v>409</v>
      </c>
      <c r="D47" s="103">
        <v>0</v>
      </c>
      <c r="E47" s="103">
        <v>0</v>
      </c>
      <c r="F47" s="102">
        <v>2</v>
      </c>
      <c r="G47" s="102">
        <v>1</v>
      </c>
      <c r="H47" s="102">
        <v>0.34044943820224716</v>
      </c>
    </row>
    <row r="48" spans="1:8" s="76" customFormat="1" ht="15">
      <c r="A48" s="79">
        <v>44</v>
      </c>
      <c r="B48" s="77" t="s">
        <v>683</v>
      </c>
      <c r="C48" s="77" t="s">
        <v>7</v>
      </c>
      <c r="D48" s="103">
        <v>1</v>
      </c>
      <c r="E48" s="103">
        <v>0.00016853932584269662</v>
      </c>
      <c r="F48" s="102">
        <v>0</v>
      </c>
      <c r="G48" s="102">
        <v>0</v>
      </c>
      <c r="H48" s="102">
        <v>0</v>
      </c>
    </row>
    <row r="49" spans="1:8" s="76" customFormat="1" ht="15">
      <c r="A49" s="79">
        <v>45</v>
      </c>
      <c r="B49" s="77" t="s">
        <v>410</v>
      </c>
      <c r="C49" s="77" t="s">
        <v>5</v>
      </c>
      <c r="D49" s="103">
        <v>3</v>
      </c>
      <c r="E49" s="103">
        <v>0.0898876404494382</v>
      </c>
      <c r="F49" s="102">
        <v>1</v>
      </c>
      <c r="G49" s="102">
        <v>44</v>
      </c>
      <c r="H49" s="102">
        <v>1.068876404494382</v>
      </c>
    </row>
    <row r="50" spans="1:8" s="76" customFormat="1" ht="15">
      <c r="A50" s="79">
        <v>46</v>
      </c>
      <c r="B50" s="77" t="s">
        <v>25</v>
      </c>
      <c r="C50" s="77" t="s">
        <v>7</v>
      </c>
      <c r="D50" s="103">
        <v>0</v>
      </c>
      <c r="E50" s="103">
        <v>0</v>
      </c>
      <c r="F50" s="102">
        <v>0</v>
      </c>
      <c r="G50" s="102">
        <v>1</v>
      </c>
      <c r="H50" s="102">
        <v>0.03932584269662922</v>
      </c>
    </row>
    <row r="51" spans="1:8" s="76" customFormat="1" ht="15">
      <c r="A51" s="79">
        <v>47</v>
      </c>
      <c r="B51" s="77" t="s">
        <v>412</v>
      </c>
      <c r="C51" s="77" t="s">
        <v>7</v>
      </c>
      <c r="D51" s="103">
        <v>17</v>
      </c>
      <c r="E51" s="103">
        <v>0.3539325842696629</v>
      </c>
      <c r="F51" s="102">
        <v>3</v>
      </c>
      <c r="G51" s="102">
        <v>119</v>
      </c>
      <c r="H51" s="102">
        <v>1.9606741573033708</v>
      </c>
    </row>
    <row r="52" spans="1:8" s="76" customFormat="1" ht="15">
      <c r="A52" s="79">
        <v>48</v>
      </c>
      <c r="B52" s="77" t="s">
        <v>351</v>
      </c>
      <c r="C52" s="77" t="s">
        <v>5</v>
      </c>
      <c r="D52" s="103">
        <v>0</v>
      </c>
      <c r="E52" s="103">
        <v>0</v>
      </c>
      <c r="F52" s="102">
        <v>1</v>
      </c>
      <c r="G52" s="102">
        <v>1</v>
      </c>
      <c r="H52" s="102">
        <v>0.016853932584269662</v>
      </c>
    </row>
    <row r="53" spans="1:8" s="76" customFormat="1" ht="15">
      <c r="A53" s="79">
        <v>49</v>
      </c>
      <c r="B53" s="77" t="s">
        <v>413</v>
      </c>
      <c r="C53" s="77" t="s">
        <v>7</v>
      </c>
      <c r="D53" s="103">
        <v>4</v>
      </c>
      <c r="E53" s="103">
        <v>0.04831460674157303</v>
      </c>
      <c r="F53" s="102">
        <v>0</v>
      </c>
      <c r="G53" s="102">
        <v>0</v>
      </c>
      <c r="H53" s="102">
        <v>0</v>
      </c>
    </row>
    <row r="54" spans="1:8" s="76" customFormat="1" ht="15">
      <c r="A54" s="79">
        <v>50</v>
      </c>
      <c r="B54" s="77" t="s">
        <v>414</v>
      </c>
      <c r="C54" s="77" t="s">
        <v>7</v>
      </c>
      <c r="D54" s="103">
        <v>0</v>
      </c>
      <c r="E54" s="103">
        <v>0</v>
      </c>
      <c r="F54" s="102">
        <v>0</v>
      </c>
      <c r="G54" s="102">
        <v>2</v>
      </c>
      <c r="H54" s="102">
        <v>0.017977528089887642</v>
      </c>
    </row>
    <row r="55" spans="1:8" s="76" customFormat="1" ht="15">
      <c r="A55" s="79">
        <v>51</v>
      </c>
      <c r="B55" s="77" t="s">
        <v>415</v>
      </c>
      <c r="C55" s="77" t="s">
        <v>8</v>
      </c>
      <c r="D55" s="103">
        <v>6</v>
      </c>
      <c r="E55" s="103">
        <v>0.24719101123595505</v>
      </c>
      <c r="F55" s="102">
        <v>10</v>
      </c>
      <c r="G55" s="102">
        <v>86</v>
      </c>
      <c r="H55" s="102">
        <v>1.0713483146067415</v>
      </c>
    </row>
    <row r="56" spans="1:8" s="76" customFormat="1" ht="15">
      <c r="A56" s="79">
        <v>52</v>
      </c>
      <c r="B56" s="77" t="s">
        <v>416</v>
      </c>
      <c r="C56" s="77" t="s">
        <v>8</v>
      </c>
      <c r="D56" s="103">
        <v>10</v>
      </c>
      <c r="E56" s="103">
        <v>0.32022471910112354</v>
      </c>
      <c r="F56" s="102">
        <v>2</v>
      </c>
      <c r="G56" s="102">
        <v>1</v>
      </c>
      <c r="H56" s="102">
        <v>0.011235955056179775</v>
      </c>
    </row>
    <row r="57" spans="1:8" s="76" customFormat="1" ht="15">
      <c r="A57" s="79">
        <v>53</v>
      </c>
      <c r="B57" s="77" t="s">
        <v>417</v>
      </c>
      <c r="C57" s="77" t="s">
        <v>8</v>
      </c>
      <c r="D57" s="103">
        <v>6</v>
      </c>
      <c r="E57" s="103">
        <v>0.09101123595505618</v>
      </c>
      <c r="F57" s="102">
        <v>0</v>
      </c>
      <c r="G57" s="102">
        <v>2</v>
      </c>
      <c r="H57" s="102">
        <v>0.053483146067415735</v>
      </c>
    </row>
    <row r="58" spans="1:8" s="76" customFormat="1" ht="15">
      <c r="A58" s="79">
        <v>54</v>
      </c>
      <c r="B58" s="77" t="s">
        <v>418</v>
      </c>
      <c r="C58" s="77" t="s">
        <v>6</v>
      </c>
      <c r="D58" s="103">
        <v>3</v>
      </c>
      <c r="E58" s="103">
        <v>0.03932584269662922</v>
      </c>
      <c r="F58" s="102">
        <v>0</v>
      </c>
      <c r="G58" s="102">
        <v>2</v>
      </c>
      <c r="H58" s="102">
        <v>0.02247191011235955</v>
      </c>
    </row>
    <row r="59" spans="1:8" s="76" customFormat="1" ht="15">
      <c r="A59" s="79">
        <v>55</v>
      </c>
      <c r="B59" s="77" t="s">
        <v>419</v>
      </c>
      <c r="C59" s="77" t="s">
        <v>6</v>
      </c>
      <c r="D59" s="103">
        <v>3</v>
      </c>
      <c r="E59" s="103">
        <v>0.05056179775280899</v>
      </c>
      <c r="F59" s="102">
        <v>1</v>
      </c>
      <c r="G59" s="102">
        <v>13</v>
      </c>
      <c r="H59" s="102">
        <v>0.4853932584269663</v>
      </c>
    </row>
    <row r="60" spans="1:8" s="76" customFormat="1" ht="15">
      <c r="A60" s="79">
        <v>56</v>
      </c>
      <c r="B60" s="77" t="s">
        <v>420</v>
      </c>
      <c r="C60" s="77" t="s">
        <v>11</v>
      </c>
      <c r="D60" s="103">
        <v>7</v>
      </c>
      <c r="E60" s="103">
        <v>0.08426966292134831</v>
      </c>
      <c r="F60" s="102">
        <v>0</v>
      </c>
      <c r="G60" s="102">
        <v>21</v>
      </c>
      <c r="H60" s="102">
        <v>0.9213483146067415</v>
      </c>
    </row>
    <row r="61" spans="1:8" s="76" customFormat="1" ht="15">
      <c r="A61" s="79">
        <v>57</v>
      </c>
      <c r="B61" s="77" t="s">
        <v>607</v>
      </c>
      <c r="C61" s="77" t="s">
        <v>6</v>
      </c>
      <c r="D61" s="103">
        <v>1</v>
      </c>
      <c r="E61" s="103">
        <v>0.011235955056179775</v>
      </c>
      <c r="F61" s="102">
        <v>0</v>
      </c>
      <c r="G61" s="102">
        <v>0</v>
      </c>
      <c r="H61" s="102">
        <v>0</v>
      </c>
    </row>
    <row r="62" spans="1:8" s="76" customFormat="1" ht="15">
      <c r="A62" s="79">
        <v>58</v>
      </c>
      <c r="B62" s="77" t="s">
        <v>603</v>
      </c>
      <c r="C62" s="77" t="s">
        <v>8</v>
      </c>
      <c r="D62" s="103">
        <v>13</v>
      </c>
      <c r="E62" s="103">
        <v>0.1707865168539326</v>
      </c>
      <c r="F62" s="102">
        <v>1</v>
      </c>
      <c r="G62" s="102">
        <v>0</v>
      </c>
      <c r="H62" s="102">
        <v>0</v>
      </c>
    </row>
    <row r="63" spans="1:8" s="76" customFormat="1" ht="15">
      <c r="A63" s="79">
        <v>59</v>
      </c>
      <c r="B63" s="77" t="s">
        <v>422</v>
      </c>
      <c r="C63" s="77" t="s">
        <v>6</v>
      </c>
      <c r="D63" s="103">
        <v>2</v>
      </c>
      <c r="E63" s="103">
        <v>0.033707865168539325</v>
      </c>
      <c r="F63" s="102">
        <v>0</v>
      </c>
      <c r="G63" s="102">
        <v>12</v>
      </c>
      <c r="H63" s="102">
        <v>0.3359550561797753</v>
      </c>
    </row>
    <row r="64" spans="1:8" s="76" customFormat="1" ht="15">
      <c r="A64" s="79">
        <v>60</v>
      </c>
      <c r="B64" s="77" t="s">
        <v>715</v>
      </c>
      <c r="C64" s="77" t="s">
        <v>9</v>
      </c>
      <c r="D64" s="103">
        <v>0</v>
      </c>
      <c r="E64" s="103">
        <v>0</v>
      </c>
      <c r="F64" s="102">
        <v>0</v>
      </c>
      <c r="G64" s="102">
        <v>6</v>
      </c>
      <c r="H64" s="102">
        <v>0.10112359550561797</v>
      </c>
    </row>
    <row r="65" spans="1:8" s="76" customFormat="1" ht="15">
      <c r="A65" s="79">
        <v>61</v>
      </c>
      <c r="B65" s="77" t="s">
        <v>424</v>
      </c>
      <c r="C65" s="77" t="s">
        <v>7</v>
      </c>
      <c r="D65" s="103">
        <v>4</v>
      </c>
      <c r="E65" s="103">
        <v>0.06741573033707865</v>
      </c>
      <c r="F65" s="102">
        <v>1</v>
      </c>
      <c r="G65" s="102">
        <v>0</v>
      </c>
      <c r="H65" s="102">
        <v>0</v>
      </c>
    </row>
    <row r="66" spans="1:8" s="76" customFormat="1" ht="15">
      <c r="A66" s="79">
        <v>62</v>
      </c>
      <c r="B66" s="77" t="s">
        <v>425</v>
      </c>
      <c r="C66" s="77" t="s">
        <v>10</v>
      </c>
      <c r="D66" s="103">
        <v>1</v>
      </c>
      <c r="E66" s="103">
        <v>0.011235955056179775</v>
      </c>
      <c r="F66" s="102">
        <v>0</v>
      </c>
      <c r="G66" s="102">
        <v>13</v>
      </c>
      <c r="H66" s="102">
        <v>0.12808988764044943</v>
      </c>
    </row>
    <row r="67" spans="1:8" s="76" customFormat="1" ht="15">
      <c r="A67" s="79">
        <v>63</v>
      </c>
      <c r="B67" s="77" t="s">
        <v>426</v>
      </c>
      <c r="C67" s="77" t="s">
        <v>6</v>
      </c>
      <c r="D67" s="103">
        <v>9</v>
      </c>
      <c r="E67" s="103">
        <v>0.9569662921348314</v>
      </c>
      <c r="F67" s="102">
        <v>0</v>
      </c>
      <c r="G67" s="102">
        <v>17</v>
      </c>
      <c r="H67" s="102">
        <v>0.2631460674157303</v>
      </c>
    </row>
    <row r="68" spans="1:8" s="76" customFormat="1" ht="15">
      <c r="A68" s="79">
        <v>64</v>
      </c>
      <c r="B68" s="77" t="s">
        <v>427</v>
      </c>
      <c r="C68" s="77" t="s">
        <v>10</v>
      </c>
      <c r="D68" s="103">
        <v>4</v>
      </c>
      <c r="E68" s="103">
        <v>0.05056179775280899</v>
      </c>
      <c r="F68" s="102">
        <v>0</v>
      </c>
      <c r="G68" s="102">
        <v>43</v>
      </c>
      <c r="H68" s="102">
        <v>0.6708988764044944</v>
      </c>
    </row>
    <row r="69" spans="1:8" s="76" customFormat="1" ht="15">
      <c r="A69" s="79">
        <v>65</v>
      </c>
      <c r="B69" s="77" t="s">
        <v>428</v>
      </c>
      <c r="C69" s="77" t="s">
        <v>6</v>
      </c>
      <c r="D69" s="103">
        <v>6</v>
      </c>
      <c r="E69" s="103">
        <v>0.10449438202247191</v>
      </c>
      <c r="F69" s="102">
        <v>0</v>
      </c>
      <c r="G69" s="102">
        <v>1</v>
      </c>
      <c r="H69" s="102">
        <v>0.16853932584269662</v>
      </c>
    </row>
    <row r="70" spans="1:8" s="76" customFormat="1" ht="15">
      <c r="A70" s="79">
        <v>66</v>
      </c>
      <c r="B70" s="77" t="s">
        <v>429</v>
      </c>
      <c r="C70" s="77" t="s">
        <v>7</v>
      </c>
      <c r="D70" s="103">
        <v>11</v>
      </c>
      <c r="E70" s="103">
        <v>0.646067415730337</v>
      </c>
      <c r="F70" s="102">
        <v>2</v>
      </c>
      <c r="G70" s="102">
        <v>15</v>
      </c>
      <c r="H70" s="102">
        <v>0.20224719101123595</v>
      </c>
    </row>
    <row r="71" spans="1:8" s="76" customFormat="1" ht="15">
      <c r="A71" s="79">
        <v>67</v>
      </c>
      <c r="B71" s="77" t="s">
        <v>430</v>
      </c>
      <c r="C71" s="77" t="s">
        <v>7</v>
      </c>
      <c r="D71" s="103">
        <v>7</v>
      </c>
      <c r="E71" s="103">
        <v>0.09775280898876404</v>
      </c>
      <c r="F71" s="102">
        <v>0</v>
      </c>
      <c r="G71" s="102">
        <v>27</v>
      </c>
      <c r="H71" s="102">
        <v>0.251685393258427</v>
      </c>
    </row>
    <row r="72" spans="1:8" s="76" customFormat="1" ht="15">
      <c r="A72" s="79">
        <v>68</v>
      </c>
      <c r="B72" s="77" t="s">
        <v>711</v>
      </c>
      <c r="C72" s="77" t="s">
        <v>7</v>
      </c>
      <c r="D72" s="103">
        <v>1</v>
      </c>
      <c r="E72" s="103">
        <v>0.0044943820224719105</v>
      </c>
      <c r="F72" s="102">
        <v>0</v>
      </c>
      <c r="G72" s="102">
        <v>0</v>
      </c>
      <c r="H72" s="102">
        <v>0</v>
      </c>
    </row>
    <row r="73" spans="1:8" s="76" customFormat="1" ht="15">
      <c r="A73" s="79">
        <v>69</v>
      </c>
      <c r="B73" s="77" t="s">
        <v>431</v>
      </c>
      <c r="C73" s="77" t="s">
        <v>8</v>
      </c>
      <c r="D73" s="103">
        <v>7</v>
      </c>
      <c r="E73" s="103">
        <v>0.0949438202247191</v>
      </c>
      <c r="F73" s="102">
        <v>1</v>
      </c>
      <c r="G73" s="102">
        <v>0</v>
      </c>
      <c r="H73" s="102">
        <v>0</v>
      </c>
    </row>
    <row r="74" spans="1:8" s="76" customFormat="1" ht="15">
      <c r="A74" s="79">
        <v>70</v>
      </c>
      <c r="B74" s="77" t="s">
        <v>331</v>
      </c>
      <c r="C74" s="77" t="s">
        <v>7</v>
      </c>
      <c r="D74" s="103">
        <v>2</v>
      </c>
      <c r="E74" s="103">
        <v>0.033707865168539325</v>
      </c>
      <c r="F74" s="102">
        <v>0</v>
      </c>
      <c r="G74" s="102">
        <v>0</v>
      </c>
      <c r="H74" s="102">
        <v>0</v>
      </c>
    </row>
    <row r="75" spans="1:8" s="76" customFormat="1" ht="15">
      <c r="A75" s="79">
        <v>71</v>
      </c>
      <c r="B75" s="77" t="s">
        <v>432</v>
      </c>
      <c r="C75" s="77" t="s">
        <v>7</v>
      </c>
      <c r="D75" s="103">
        <v>6</v>
      </c>
      <c r="E75" s="103">
        <v>0.07078651685393259</v>
      </c>
      <c r="F75" s="102">
        <v>0</v>
      </c>
      <c r="G75" s="102">
        <v>5</v>
      </c>
      <c r="H75" s="102">
        <v>0.04550561797752809</v>
      </c>
    </row>
    <row r="76" spans="1:8" s="76" customFormat="1" ht="15">
      <c r="A76" s="79">
        <v>72</v>
      </c>
      <c r="B76" s="77" t="s">
        <v>433</v>
      </c>
      <c r="C76" s="77" t="s">
        <v>5</v>
      </c>
      <c r="D76" s="103">
        <v>4</v>
      </c>
      <c r="E76" s="103">
        <v>0.06741573033707865</v>
      </c>
      <c r="F76" s="102">
        <v>0</v>
      </c>
      <c r="G76" s="102">
        <v>5</v>
      </c>
      <c r="H76" s="102">
        <v>0.08426966292134831</v>
      </c>
    </row>
    <row r="77" spans="1:8" s="76" customFormat="1" ht="15">
      <c r="A77" s="79">
        <v>73</v>
      </c>
      <c r="B77" s="77" t="s">
        <v>434</v>
      </c>
      <c r="C77" s="77" t="s">
        <v>6</v>
      </c>
      <c r="D77" s="103">
        <v>1</v>
      </c>
      <c r="E77" s="103">
        <v>0.016853932584269662</v>
      </c>
      <c r="F77" s="102">
        <v>0</v>
      </c>
      <c r="G77" s="102">
        <v>0</v>
      </c>
      <c r="H77" s="102">
        <v>0</v>
      </c>
    </row>
    <row r="78" spans="1:8" s="76" customFormat="1" ht="15">
      <c r="A78" s="79">
        <v>74</v>
      </c>
      <c r="B78" s="77" t="s">
        <v>435</v>
      </c>
      <c r="C78" s="77" t="s">
        <v>6</v>
      </c>
      <c r="D78" s="103">
        <v>1</v>
      </c>
      <c r="E78" s="103">
        <v>0.0056179775280898875</v>
      </c>
      <c r="F78" s="102">
        <v>0</v>
      </c>
      <c r="G78" s="102">
        <v>0</v>
      </c>
      <c r="H78" s="102">
        <v>0</v>
      </c>
    </row>
    <row r="79" spans="1:8" s="76" customFormat="1" ht="15">
      <c r="A79" s="79">
        <v>75</v>
      </c>
      <c r="B79" s="77" t="s">
        <v>436</v>
      </c>
      <c r="C79" s="77" t="s">
        <v>8</v>
      </c>
      <c r="D79" s="103">
        <v>2</v>
      </c>
      <c r="E79" s="103">
        <v>0.03258426966292135</v>
      </c>
      <c r="F79" s="102">
        <v>0</v>
      </c>
      <c r="G79" s="102">
        <v>1</v>
      </c>
      <c r="H79" s="102">
        <v>0.016292134831460674</v>
      </c>
    </row>
    <row r="80" spans="1:8" s="76" customFormat="1" ht="15">
      <c r="A80" s="79">
        <v>76</v>
      </c>
      <c r="B80" s="77" t="s">
        <v>438</v>
      </c>
      <c r="C80" s="77" t="s">
        <v>8</v>
      </c>
      <c r="D80" s="103">
        <v>7</v>
      </c>
      <c r="E80" s="103">
        <v>0.06629213483146067</v>
      </c>
      <c r="F80" s="102">
        <v>1</v>
      </c>
      <c r="G80" s="102">
        <v>0</v>
      </c>
      <c r="H80" s="102">
        <v>0</v>
      </c>
    </row>
    <row r="81" spans="1:8" s="76" customFormat="1" ht="15">
      <c r="A81" s="79">
        <v>77</v>
      </c>
      <c r="B81" s="77" t="s">
        <v>673</v>
      </c>
      <c r="C81" s="77" t="s">
        <v>7</v>
      </c>
      <c r="D81" s="103">
        <v>4</v>
      </c>
      <c r="E81" s="103">
        <v>0.13595505617977527</v>
      </c>
      <c r="F81" s="102">
        <v>0</v>
      </c>
      <c r="G81" s="102">
        <v>0</v>
      </c>
      <c r="H81" s="102">
        <v>0</v>
      </c>
    </row>
    <row r="82" spans="1:8" s="76" customFormat="1" ht="15">
      <c r="A82" s="79">
        <v>78</v>
      </c>
      <c r="B82" s="77" t="s">
        <v>680</v>
      </c>
      <c r="C82" s="77" t="s">
        <v>6</v>
      </c>
      <c r="D82" s="103">
        <v>0</v>
      </c>
      <c r="E82" s="103">
        <v>0</v>
      </c>
      <c r="F82" s="102">
        <v>0</v>
      </c>
      <c r="G82" s="102">
        <v>2</v>
      </c>
      <c r="H82" s="102">
        <v>0.0449438202247191</v>
      </c>
    </row>
    <row r="83" spans="1:8" s="76" customFormat="1" ht="15">
      <c r="A83" s="79">
        <v>79</v>
      </c>
      <c r="B83" s="77" t="s">
        <v>439</v>
      </c>
      <c r="C83" s="77" t="s">
        <v>8</v>
      </c>
      <c r="D83" s="103">
        <v>12</v>
      </c>
      <c r="E83" s="103">
        <v>0.1752808988764045</v>
      </c>
      <c r="F83" s="102">
        <v>0</v>
      </c>
      <c r="G83" s="102">
        <v>45</v>
      </c>
      <c r="H83" s="102">
        <v>0.32842696629213486</v>
      </c>
    </row>
    <row r="84" spans="1:8" s="76" customFormat="1" ht="15">
      <c r="A84" s="79">
        <v>80</v>
      </c>
      <c r="B84" s="77" t="s">
        <v>440</v>
      </c>
      <c r="C84" s="77" t="s">
        <v>7</v>
      </c>
      <c r="D84" s="103">
        <v>1</v>
      </c>
      <c r="E84" s="103">
        <v>0.016853932584269662</v>
      </c>
      <c r="F84" s="102">
        <v>0</v>
      </c>
      <c r="G84" s="102">
        <v>0</v>
      </c>
      <c r="H84" s="102">
        <v>0</v>
      </c>
    </row>
    <row r="85" spans="1:8" s="76" customFormat="1" ht="15">
      <c r="A85" s="79">
        <v>81</v>
      </c>
      <c r="B85" s="77" t="s">
        <v>670</v>
      </c>
      <c r="C85" s="77" t="s">
        <v>7</v>
      </c>
      <c r="D85" s="103">
        <v>3</v>
      </c>
      <c r="E85" s="103">
        <v>0.03932584269662922</v>
      </c>
      <c r="F85" s="102">
        <v>0</v>
      </c>
      <c r="G85" s="102">
        <v>0</v>
      </c>
      <c r="H85" s="102">
        <v>0</v>
      </c>
    </row>
    <row r="86" spans="1:8" s="76" customFormat="1" ht="15">
      <c r="A86" s="79">
        <v>82</v>
      </c>
      <c r="B86" s="77" t="s">
        <v>576</v>
      </c>
      <c r="C86" s="77" t="s">
        <v>7</v>
      </c>
      <c r="D86" s="103">
        <v>2</v>
      </c>
      <c r="E86" s="103">
        <v>0.4101123595505618</v>
      </c>
      <c r="F86" s="102">
        <v>0</v>
      </c>
      <c r="G86" s="102">
        <v>1</v>
      </c>
      <c r="H86" s="102">
        <v>0.016853932584269662</v>
      </c>
    </row>
    <row r="87" spans="1:8" s="76" customFormat="1" ht="15">
      <c r="A87" s="79">
        <v>83</v>
      </c>
      <c r="B87" s="77" t="s">
        <v>441</v>
      </c>
      <c r="C87" s="77" t="s">
        <v>7</v>
      </c>
      <c r="D87" s="103">
        <v>1</v>
      </c>
      <c r="E87" s="103">
        <v>0.0056179775280898875</v>
      </c>
      <c r="F87" s="102">
        <v>0</v>
      </c>
      <c r="G87" s="102">
        <v>4</v>
      </c>
      <c r="H87" s="102">
        <v>0.035955056179775284</v>
      </c>
    </row>
    <row r="88" spans="1:8" s="76" customFormat="1" ht="15">
      <c r="A88" s="79">
        <v>84</v>
      </c>
      <c r="B88" s="77" t="s">
        <v>442</v>
      </c>
      <c r="C88" s="77" t="s">
        <v>7</v>
      </c>
      <c r="D88" s="103">
        <v>3</v>
      </c>
      <c r="E88" s="103">
        <v>0.029213483146067414</v>
      </c>
      <c r="F88" s="102">
        <v>0</v>
      </c>
      <c r="G88" s="102">
        <v>1</v>
      </c>
      <c r="H88" s="102">
        <v>0.008988764044943821</v>
      </c>
    </row>
    <row r="89" spans="1:8" s="76" customFormat="1" ht="15.75">
      <c r="A89" s="79">
        <v>85</v>
      </c>
      <c r="B89" s="99" t="s">
        <v>591</v>
      </c>
      <c r="C89" s="77" t="s">
        <v>713</v>
      </c>
      <c r="D89" s="103">
        <v>2</v>
      </c>
      <c r="E89" s="103">
        <v>0.02808988764044944</v>
      </c>
      <c r="F89" s="102">
        <v>0</v>
      </c>
      <c r="G89" s="102">
        <v>0</v>
      </c>
      <c r="H89" s="102">
        <v>0</v>
      </c>
    </row>
    <row r="90" spans="1:8" s="76" customFormat="1" ht="15">
      <c r="A90" s="79">
        <v>86</v>
      </c>
      <c r="B90" s="77" t="s">
        <v>695</v>
      </c>
      <c r="C90" s="77" t="s">
        <v>10</v>
      </c>
      <c r="D90" s="103">
        <v>1</v>
      </c>
      <c r="E90" s="103">
        <v>0.00015730337078651685</v>
      </c>
      <c r="F90" s="102">
        <v>0</v>
      </c>
      <c r="G90" s="102">
        <v>0</v>
      </c>
      <c r="H90" s="102">
        <v>0</v>
      </c>
    </row>
    <row r="91" spans="1:8" s="76" customFormat="1" ht="15">
      <c r="A91" s="79">
        <v>87</v>
      </c>
      <c r="B91" s="77" t="s">
        <v>578</v>
      </c>
      <c r="C91" s="77" t="s">
        <v>7</v>
      </c>
      <c r="D91" s="103">
        <v>0</v>
      </c>
      <c r="E91" s="103">
        <v>0</v>
      </c>
      <c r="F91" s="102">
        <v>0</v>
      </c>
      <c r="G91" s="102">
        <v>1</v>
      </c>
      <c r="H91" s="102">
        <v>0.011235955056179775</v>
      </c>
    </row>
    <row r="92" spans="1:8" s="76" customFormat="1" ht="15">
      <c r="A92" s="79">
        <v>88</v>
      </c>
      <c r="B92" s="77" t="s">
        <v>664</v>
      </c>
      <c r="C92" s="77" t="s">
        <v>7</v>
      </c>
      <c r="D92" s="103">
        <v>6</v>
      </c>
      <c r="E92" s="103">
        <v>0.13146067415730336</v>
      </c>
      <c r="F92" s="102">
        <v>0</v>
      </c>
      <c r="G92" s="102">
        <v>9</v>
      </c>
      <c r="H92" s="102">
        <v>0.09887640449438201</v>
      </c>
    </row>
    <row r="93" spans="1:8" s="76" customFormat="1" ht="15">
      <c r="A93" s="79">
        <v>89</v>
      </c>
      <c r="B93" s="77" t="s">
        <v>660</v>
      </c>
      <c r="C93" s="77" t="s">
        <v>12</v>
      </c>
      <c r="D93" s="103">
        <v>1</v>
      </c>
      <c r="E93" s="103">
        <v>0.006741573033707865</v>
      </c>
      <c r="F93" s="102">
        <v>0</v>
      </c>
      <c r="G93" s="102">
        <v>7</v>
      </c>
      <c r="H93" s="102">
        <v>0.14235955056179775</v>
      </c>
    </row>
    <row r="94" spans="1:8" s="76" customFormat="1" ht="15">
      <c r="A94" s="79">
        <v>90</v>
      </c>
      <c r="B94" s="77" t="s">
        <v>445</v>
      </c>
      <c r="C94" s="77" t="s">
        <v>6</v>
      </c>
      <c r="D94" s="103">
        <v>3</v>
      </c>
      <c r="E94" s="103">
        <v>0.16741573033707866</v>
      </c>
      <c r="F94" s="102">
        <v>0</v>
      </c>
      <c r="G94" s="102">
        <v>2</v>
      </c>
      <c r="H94" s="102">
        <v>0.060674157303370786</v>
      </c>
    </row>
    <row r="95" spans="1:8" s="76" customFormat="1" ht="15">
      <c r="A95" s="79">
        <v>91</v>
      </c>
      <c r="B95" s="77" t="s">
        <v>446</v>
      </c>
      <c r="C95" s="77" t="s">
        <v>447</v>
      </c>
      <c r="D95" s="103">
        <v>2</v>
      </c>
      <c r="E95" s="103">
        <v>0.016853932584269662</v>
      </c>
      <c r="F95" s="102">
        <v>0</v>
      </c>
      <c r="G95" s="102">
        <v>7</v>
      </c>
      <c r="H95" s="102">
        <v>0.22053932584269664</v>
      </c>
    </row>
    <row r="96" spans="1:8" s="76" customFormat="1" ht="15">
      <c r="A96" s="79">
        <v>92</v>
      </c>
      <c r="B96" s="77" t="s">
        <v>448</v>
      </c>
      <c r="C96" s="77" t="s">
        <v>6</v>
      </c>
      <c r="D96" s="103">
        <v>2</v>
      </c>
      <c r="E96" s="103">
        <v>0.02359550561797753</v>
      </c>
      <c r="F96" s="102">
        <v>0</v>
      </c>
      <c r="G96" s="102">
        <v>0</v>
      </c>
      <c r="H96" s="102">
        <v>0</v>
      </c>
    </row>
    <row r="97" spans="1:8" s="76" customFormat="1" ht="15">
      <c r="A97" s="79">
        <v>93</v>
      </c>
      <c r="B97" s="77" t="s">
        <v>449</v>
      </c>
      <c r="C97" s="77" t="s">
        <v>7</v>
      </c>
      <c r="D97" s="103">
        <v>1</v>
      </c>
      <c r="E97" s="103">
        <v>0.0056179775280898875</v>
      </c>
      <c r="F97" s="102">
        <v>0</v>
      </c>
      <c r="G97" s="102">
        <v>6</v>
      </c>
      <c r="H97" s="102">
        <v>0.1550561797752809</v>
      </c>
    </row>
    <row r="98" spans="1:8" s="76" customFormat="1" ht="15">
      <c r="A98" s="79">
        <v>94</v>
      </c>
      <c r="B98" s="77" t="s">
        <v>608</v>
      </c>
      <c r="C98" s="77" t="s">
        <v>7</v>
      </c>
      <c r="D98" s="103">
        <v>0</v>
      </c>
      <c r="E98" s="103">
        <v>0</v>
      </c>
      <c r="F98" s="102">
        <v>0</v>
      </c>
      <c r="G98" s="102">
        <v>1</v>
      </c>
      <c r="H98" s="102">
        <v>0.01348314606741573</v>
      </c>
    </row>
    <row r="99" spans="1:8" s="76" customFormat="1" ht="15">
      <c r="A99" s="79">
        <v>95</v>
      </c>
      <c r="B99" s="77" t="s">
        <v>450</v>
      </c>
      <c r="C99" s="77" t="s">
        <v>7</v>
      </c>
      <c r="D99" s="103">
        <v>11</v>
      </c>
      <c r="E99" s="103">
        <v>0.1797752808988764</v>
      </c>
      <c r="F99" s="102">
        <v>1</v>
      </c>
      <c r="G99" s="102">
        <v>12</v>
      </c>
      <c r="H99" s="102">
        <v>0.13820224719101123</v>
      </c>
    </row>
    <row r="100" spans="1:8" s="76" customFormat="1" ht="15">
      <c r="A100" s="79">
        <v>96</v>
      </c>
      <c r="B100" s="77" t="s">
        <v>452</v>
      </c>
      <c r="C100" s="77" t="s">
        <v>7</v>
      </c>
      <c r="D100" s="103">
        <v>23</v>
      </c>
      <c r="E100" s="103">
        <v>0.7768539325842697</v>
      </c>
      <c r="F100" s="102">
        <v>0</v>
      </c>
      <c r="G100" s="102">
        <v>3</v>
      </c>
      <c r="H100" s="102">
        <v>0.025842696629213482</v>
      </c>
    </row>
    <row r="101" spans="1:8" s="76" customFormat="1" ht="15">
      <c r="A101" s="79">
        <v>97</v>
      </c>
      <c r="B101" s="77" t="s">
        <v>722</v>
      </c>
      <c r="C101" s="77" t="s">
        <v>7</v>
      </c>
      <c r="D101" s="103">
        <v>0</v>
      </c>
      <c r="E101" s="103">
        <v>0</v>
      </c>
      <c r="F101" s="102">
        <v>0</v>
      </c>
      <c r="G101" s="102">
        <v>1</v>
      </c>
      <c r="H101" s="102">
        <v>0.5056179775280899</v>
      </c>
    </row>
    <row r="102" spans="1:8" s="76" customFormat="1" ht="15">
      <c r="A102" s="79">
        <v>98</v>
      </c>
      <c r="B102" s="77" t="s">
        <v>455</v>
      </c>
      <c r="C102" s="77" t="s">
        <v>456</v>
      </c>
      <c r="D102" s="103">
        <v>3</v>
      </c>
      <c r="E102" s="103">
        <v>0.0449438202247191</v>
      </c>
      <c r="F102" s="102">
        <v>1</v>
      </c>
      <c r="G102" s="102">
        <v>43</v>
      </c>
      <c r="H102" s="102">
        <v>0.45703370786516856</v>
      </c>
    </row>
    <row r="103" spans="1:8" s="76" customFormat="1" ht="15">
      <c r="A103" s="79">
        <v>99</v>
      </c>
      <c r="B103" s="77" t="s">
        <v>587</v>
      </c>
      <c r="C103" s="77" t="s">
        <v>6</v>
      </c>
      <c r="D103" s="103">
        <v>2</v>
      </c>
      <c r="E103" s="103">
        <v>0.033707865168539325</v>
      </c>
      <c r="F103" s="102">
        <v>0</v>
      </c>
      <c r="G103" s="102">
        <v>1</v>
      </c>
      <c r="H103" s="102">
        <v>0.016853932584269662</v>
      </c>
    </row>
    <row r="104" spans="1:8" s="76" customFormat="1" ht="15">
      <c r="A104" s="79">
        <v>100</v>
      </c>
      <c r="B104" s="77" t="s">
        <v>605</v>
      </c>
      <c r="C104" s="77" t="s">
        <v>6</v>
      </c>
      <c r="D104" s="103">
        <v>2</v>
      </c>
      <c r="E104" s="103">
        <v>0.6741573033707865</v>
      </c>
      <c r="F104" s="102">
        <v>0</v>
      </c>
      <c r="G104" s="102">
        <v>1</v>
      </c>
      <c r="H104" s="102">
        <v>0.22471910112359553</v>
      </c>
    </row>
    <row r="105" spans="1:8" s="76" customFormat="1" ht="15">
      <c r="A105" s="79">
        <v>101</v>
      </c>
      <c r="B105" s="77" t="s">
        <v>211</v>
      </c>
      <c r="C105" s="77" t="s">
        <v>5</v>
      </c>
      <c r="D105" s="103">
        <v>1</v>
      </c>
      <c r="E105" s="103">
        <v>0.2808988764044944</v>
      </c>
      <c r="F105" s="102">
        <v>0</v>
      </c>
      <c r="G105" s="102">
        <v>2</v>
      </c>
      <c r="H105" s="102">
        <v>0.4943820224719101</v>
      </c>
    </row>
    <row r="106" spans="1:8" s="76" customFormat="1" ht="15">
      <c r="A106" s="79">
        <v>102</v>
      </c>
      <c r="B106" s="77" t="s">
        <v>721</v>
      </c>
      <c r="C106" s="77" t="s">
        <v>7</v>
      </c>
      <c r="D106" s="103">
        <v>0</v>
      </c>
      <c r="E106" s="103">
        <v>0</v>
      </c>
      <c r="F106" s="102">
        <v>0</v>
      </c>
      <c r="G106" s="102">
        <v>3</v>
      </c>
      <c r="H106" s="102">
        <v>0.02752808988764045</v>
      </c>
    </row>
    <row r="107" spans="1:8" s="76" customFormat="1" ht="15">
      <c r="A107" s="79">
        <v>103</v>
      </c>
      <c r="B107" s="77" t="s">
        <v>702</v>
      </c>
      <c r="C107" s="77" t="s">
        <v>7</v>
      </c>
      <c r="D107" s="103">
        <v>2</v>
      </c>
      <c r="E107" s="103">
        <v>0.02247191011235955</v>
      </c>
      <c r="F107" s="102">
        <v>0</v>
      </c>
      <c r="G107" s="102">
        <v>1</v>
      </c>
      <c r="H107" s="102">
        <v>0.0056179775280898875</v>
      </c>
    </row>
    <row r="108" spans="1:8" s="76" customFormat="1" ht="15">
      <c r="A108" s="79">
        <v>104</v>
      </c>
      <c r="B108" s="77" t="s">
        <v>458</v>
      </c>
      <c r="C108" s="77" t="s">
        <v>7</v>
      </c>
      <c r="D108" s="103">
        <v>7</v>
      </c>
      <c r="E108" s="103">
        <v>0.4887640449438202</v>
      </c>
      <c r="F108" s="102">
        <v>0</v>
      </c>
      <c r="G108" s="102">
        <v>33</v>
      </c>
      <c r="H108" s="102">
        <v>0.4460674157303371</v>
      </c>
    </row>
    <row r="109" spans="1:8" s="76" customFormat="1" ht="15">
      <c r="A109" s="79">
        <v>105</v>
      </c>
      <c r="B109" s="77" t="s">
        <v>459</v>
      </c>
      <c r="C109" s="77" t="s">
        <v>7</v>
      </c>
      <c r="D109" s="103">
        <v>1</v>
      </c>
      <c r="E109" s="103">
        <v>0.03932584269662922</v>
      </c>
      <c r="F109" s="102">
        <v>0</v>
      </c>
      <c r="G109" s="102">
        <v>0</v>
      </c>
      <c r="H109" s="102">
        <v>0</v>
      </c>
    </row>
    <row r="110" spans="1:8" s="76" customFormat="1" ht="15">
      <c r="A110" s="79">
        <v>106</v>
      </c>
      <c r="B110" s="77" t="s">
        <v>461</v>
      </c>
      <c r="C110" s="77" t="s">
        <v>8</v>
      </c>
      <c r="D110" s="103">
        <v>1</v>
      </c>
      <c r="E110" s="103">
        <v>0.011235955056179775</v>
      </c>
      <c r="F110" s="102">
        <v>0</v>
      </c>
      <c r="G110" s="102">
        <v>0</v>
      </c>
      <c r="H110" s="102">
        <v>0</v>
      </c>
    </row>
    <row r="111" spans="1:8" s="76" customFormat="1" ht="15.75">
      <c r="A111" s="79">
        <v>107</v>
      </c>
      <c r="B111" s="97" t="s">
        <v>690</v>
      </c>
      <c r="C111" s="77" t="s">
        <v>713</v>
      </c>
      <c r="D111" s="103">
        <v>0</v>
      </c>
      <c r="E111" s="103">
        <v>0</v>
      </c>
      <c r="F111" s="102">
        <v>0</v>
      </c>
      <c r="G111" s="102">
        <v>0</v>
      </c>
      <c r="H111" s="102">
        <v>0</v>
      </c>
    </row>
    <row r="112" spans="1:8" s="76" customFormat="1" ht="15">
      <c r="A112" s="79">
        <v>108</v>
      </c>
      <c r="B112" s="77" t="s">
        <v>332</v>
      </c>
      <c r="C112" s="77" t="s">
        <v>7</v>
      </c>
      <c r="D112" s="103">
        <v>3</v>
      </c>
      <c r="E112" s="103">
        <v>0.03932584269662922</v>
      </c>
      <c r="F112" s="102">
        <v>0</v>
      </c>
      <c r="G112" s="102">
        <v>0</v>
      </c>
      <c r="H112" s="102">
        <v>0</v>
      </c>
    </row>
    <row r="113" spans="1:8" s="76" customFormat="1" ht="15">
      <c r="A113" s="79">
        <v>109</v>
      </c>
      <c r="B113" s="77" t="s">
        <v>333</v>
      </c>
      <c r="C113" s="77" t="s">
        <v>7</v>
      </c>
      <c r="D113" s="103">
        <v>0</v>
      </c>
      <c r="E113" s="103">
        <v>0</v>
      </c>
      <c r="F113" s="102">
        <v>0</v>
      </c>
      <c r="G113" s="102">
        <v>6</v>
      </c>
      <c r="H113" s="102">
        <v>0.17191011235955056</v>
      </c>
    </row>
    <row r="114" spans="1:8" s="76" customFormat="1" ht="15">
      <c r="A114" s="79">
        <v>110</v>
      </c>
      <c r="B114" s="77" t="s">
        <v>463</v>
      </c>
      <c r="C114" s="77" t="s">
        <v>10</v>
      </c>
      <c r="D114" s="103">
        <v>4</v>
      </c>
      <c r="E114" s="103">
        <v>0.12921348314606743</v>
      </c>
      <c r="F114" s="102">
        <v>0</v>
      </c>
      <c r="G114" s="102">
        <v>17</v>
      </c>
      <c r="H114" s="102">
        <v>1.0775280898876405</v>
      </c>
    </row>
    <row r="115" spans="1:8" s="76" customFormat="1" ht="15">
      <c r="A115" s="79">
        <v>111</v>
      </c>
      <c r="B115" s="77" t="s">
        <v>464</v>
      </c>
      <c r="C115" s="77" t="s">
        <v>7</v>
      </c>
      <c r="D115" s="103">
        <v>1</v>
      </c>
      <c r="E115" s="103">
        <v>0.011235955056179775</v>
      </c>
      <c r="F115" s="102">
        <v>0</v>
      </c>
      <c r="G115" s="102">
        <v>0</v>
      </c>
      <c r="H115" s="102">
        <v>0</v>
      </c>
    </row>
    <row r="116" spans="1:8" s="76" customFormat="1" ht="15">
      <c r="A116" s="79">
        <v>112</v>
      </c>
      <c r="B116" s="77" t="s">
        <v>466</v>
      </c>
      <c r="C116" s="77" t="s">
        <v>8</v>
      </c>
      <c r="D116" s="103">
        <v>4</v>
      </c>
      <c r="E116" s="103">
        <v>4.987191011235955</v>
      </c>
      <c r="F116" s="102">
        <v>0</v>
      </c>
      <c r="G116" s="102">
        <v>40</v>
      </c>
      <c r="H116" s="102">
        <v>0.5241573033707866</v>
      </c>
    </row>
    <row r="117" spans="1:8" s="76" customFormat="1" ht="15">
      <c r="A117" s="79">
        <v>113</v>
      </c>
      <c r="B117" s="77" t="s">
        <v>467</v>
      </c>
      <c r="C117" s="77" t="s">
        <v>6</v>
      </c>
      <c r="D117" s="103">
        <v>33</v>
      </c>
      <c r="E117" s="103">
        <v>0.503370786516854</v>
      </c>
      <c r="F117" s="102">
        <v>1</v>
      </c>
      <c r="G117" s="102">
        <v>1</v>
      </c>
      <c r="H117" s="102">
        <v>0.3247191011235955</v>
      </c>
    </row>
    <row r="118" spans="1:8" s="76" customFormat="1" ht="15">
      <c r="A118" s="79">
        <v>114</v>
      </c>
      <c r="B118" s="77" t="s">
        <v>468</v>
      </c>
      <c r="C118" s="77" t="s">
        <v>11</v>
      </c>
      <c r="D118" s="103">
        <v>13</v>
      </c>
      <c r="E118" s="103">
        <v>0.48089887640449436</v>
      </c>
      <c r="F118" s="102">
        <v>3</v>
      </c>
      <c r="G118" s="102">
        <v>1</v>
      </c>
      <c r="H118" s="102">
        <v>0.016853932584269662</v>
      </c>
    </row>
    <row r="119" spans="1:8" s="76" customFormat="1" ht="15">
      <c r="A119" s="79">
        <v>115</v>
      </c>
      <c r="B119" s="77" t="s">
        <v>469</v>
      </c>
      <c r="C119" s="77" t="s">
        <v>10</v>
      </c>
      <c r="D119" s="103">
        <v>1</v>
      </c>
      <c r="E119" s="103">
        <v>0.0028089887640449437</v>
      </c>
      <c r="F119" s="102">
        <v>0</v>
      </c>
      <c r="G119" s="102">
        <v>5</v>
      </c>
      <c r="H119" s="102">
        <v>0.16647191011235954</v>
      </c>
    </row>
    <row r="120" spans="1:8" s="76" customFormat="1" ht="15">
      <c r="A120" s="79">
        <v>116</v>
      </c>
      <c r="B120" s="77" t="s">
        <v>470</v>
      </c>
      <c r="C120" s="77" t="s">
        <v>8</v>
      </c>
      <c r="D120" s="103">
        <v>2</v>
      </c>
      <c r="E120" s="103">
        <v>0.024719101123595502</v>
      </c>
      <c r="F120" s="102">
        <v>0</v>
      </c>
      <c r="G120" s="102">
        <v>1</v>
      </c>
      <c r="H120" s="102">
        <v>0.011235955056179775</v>
      </c>
    </row>
    <row r="121" spans="1:8" s="76" customFormat="1" ht="15">
      <c r="A121" s="79">
        <v>117</v>
      </c>
      <c r="B121" s="77" t="s">
        <v>471</v>
      </c>
      <c r="C121" s="77" t="s">
        <v>6</v>
      </c>
      <c r="D121" s="103">
        <v>6</v>
      </c>
      <c r="E121" s="103">
        <v>0.03258426966292135</v>
      </c>
      <c r="F121" s="102">
        <v>7</v>
      </c>
      <c r="G121" s="102">
        <v>17</v>
      </c>
      <c r="H121" s="102">
        <v>0.6956404494382022</v>
      </c>
    </row>
    <row r="122" spans="1:8" s="76" customFormat="1" ht="15">
      <c r="A122" s="79">
        <v>118</v>
      </c>
      <c r="B122" s="77" t="s">
        <v>585</v>
      </c>
      <c r="C122" s="77" t="s">
        <v>7</v>
      </c>
      <c r="D122" s="103">
        <v>1</v>
      </c>
      <c r="E122" s="103">
        <v>0.016853932584269662</v>
      </c>
      <c r="F122" s="102">
        <v>0</v>
      </c>
      <c r="G122" s="102">
        <v>0</v>
      </c>
      <c r="H122" s="102">
        <v>0</v>
      </c>
    </row>
    <row r="123" spans="1:8" s="76" customFormat="1" ht="15">
      <c r="A123" s="79">
        <v>119</v>
      </c>
      <c r="B123" s="77" t="s">
        <v>334</v>
      </c>
      <c r="C123" s="77" t="s">
        <v>7</v>
      </c>
      <c r="D123" s="103">
        <v>2</v>
      </c>
      <c r="E123" s="103">
        <v>0.019101123595505618</v>
      </c>
      <c r="F123" s="102">
        <v>0</v>
      </c>
      <c r="G123" s="102">
        <v>1</v>
      </c>
      <c r="H123" s="102">
        <v>0.016853932584269662</v>
      </c>
    </row>
    <row r="124" spans="1:8" s="76" customFormat="1" ht="15">
      <c r="A124" s="79">
        <v>120</v>
      </c>
      <c r="B124" s="77" t="s">
        <v>472</v>
      </c>
      <c r="C124" s="77" t="s">
        <v>8</v>
      </c>
      <c r="D124" s="103">
        <v>26</v>
      </c>
      <c r="E124" s="103">
        <v>2.19</v>
      </c>
      <c r="F124" s="102">
        <v>1</v>
      </c>
      <c r="G124" s="102">
        <v>98</v>
      </c>
      <c r="H124" s="102">
        <v>1.446067415730337</v>
      </c>
    </row>
    <row r="125" spans="1:8" s="76" customFormat="1" ht="15">
      <c r="A125" s="79">
        <v>121</v>
      </c>
      <c r="B125" s="77" t="s">
        <v>473</v>
      </c>
      <c r="C125" s="77" t="s">
        <v>8</v>
      </c>
      <c r="D125" s="103">
        <v>13</v>
      </c>
      <c r="E125" s="103">
        <v>0.15393258426966294</v>
      </c>
      <c r="F125" s="102">
        <v>0</v>
      </c>
      <c r="G125" s="102">
        <v>11</v>
      </c>
      <c r="H125" s="102">
        <v>0.2192134831460674</v>
      </c>
    </row>
    <row r="126" spans="1:8" s="76" customFormat="1" ht="15">
      <c r="A126" s="79">
        <v>122</v>
      </c>
      <c r="B126" s="77" t="s">
        <v>598</v>
      </c>
      <c r="C126" s="77" t="s">
        <v>7</v>
      </c>
      <c r="D126" s="103">
        <v>2</v>
      </c>
      <c r="E126" s="103">
        <v>0.0056179775280898875</v>
      </c>
      <c r="F126" s="102">
        <v>0</v>
      </c>
      <c r="G126" s="102">
        <v>2</v>
      </c>
      <c r="H126" s="102">
        <v>0.011235955056179775</v>
      </c>
    </row>
    <row r="127" spans="1:8" s="76" customFormat="1" ht="15">
      <c r="A127" s="79">
        <v>123</v>
      </c>
      <c r="B127" s="77" t="s">
        <v>336</v>
      </c>
      <c r="C127" s="77" t="s">
        <v>7</v>
      </c>
      <c r="D127" s="103">
        <v>2</v>
      </c>
      <c r="E127" s="103">
        <v>0.025842696629213482</v>
      </c>
      <c r="F127" s="102">
        <v>0</v>
      </c>
      <c r="G127" s="102">
        <v>0</v>
      </c>
      <c r="H127" s="102">
        <v>0</v>
      </c>
    </row>
    <row r="128" spans="1:8" s="76" customFormat="1" ht="15">
      <c r="A128" s="79">
        <v>124</v>
      </c>
      <c r="B128" s="77" t="s">
        <v>580</v>
      </c>
      <c r="C128" s="77" t="s">
        <v>7</v>
      </c>
      <c r="D128" s="103">
        <v>2</v>
      </c>
      <c r="E128" s="103">
        <v>0.033707865168539325</v>
      </c>
      <c r="F128" s="102">
        <v>0</v>
      </c>
      <c r="G128" s="102">
        <v>0</v>
      </c>
      <c r="H128" s="102">
        <v>0</v>
      </c>
    </row>
    <row r="129" spans="1:8" s="76" customFormat="1" ht="15">
      <c r="A129" s="79">
        <v>125</v>
      </c>
      <c r="B129" s="77" t="s">
        <v>474</v>
      </c>
      <c r="C129" s="77" t="s">
        <v>6</v>
      </c>
      <c r="D129" s="103">
        <v>12</v>
      </c>
      <c r="E129" s="103">
        <v>0.27191011235955054</v>
      </c>
      <c r="F129" s="102">
        <v>4</v>
      </c>
      <c r="G129" s="102">
        <v>24</v>
      </c>
      <c r="H129" s="102">
        <v>0.2874674157303371</v>
      </c>
    </row>
    <row r="130" spans="1:8" s="76" customFormat="1" ht="15">
      <c r="A130" s="79">
        <v>126</v>
      </c>
      <c r="B130" s="77" t="s">
        <v>475</v>
      </c>
      <c r="C130" s="77" t="s">
        <v>7</v>
      </c>
      <c r="D130" s="103">
        <v>7</v>
      </c>
      <c r="E130" s="103">
        <v>0.052247191011235955</v>
      </c>
      <c r="F130" s="102">
        <v>0</v>
      </c>
      <c r="G130" s="102">
        <v>17</v>
      </c>
      <c r="H130" s="102">
        <v>0.1101123595505618</v>
      </c>
    </row>
    <row r="131" spans="1:8" s="76" customFormat="1" ht="15">
      <c r="A131" s="79">
        <v>127</v>
      </c>
      <c r="B131" s="77" t="s">
        <v>476</v>
      </c>
      <c r="C131" s="77" t="s">
        <v>9</v>
      </c>
      <c r="D131" s="103">
        <v>11</v>
      </c>
      <c r="E131" s="103">
        <v>0.0731123595505618</v>
      </c>
      <c r="F131" s="102">
        <v>2</v>
      </c>
      <c r="G131" s="102">
        <v>31</v>
      </c>
      <c r="H131" s="102">
        <v>0.40966741573033705</v>
      </c>
    </row>
    <row r="132" spans="1:8" s="76" customFormat="1" ht="15">
      <c r="A132" s="79">
        <v>128</v>
      </c>
      <c r="B132" s="77" t="s">
        <v>477</v>
      </c>
      <c r="C132" s="77" t="s">
        <v>7</v>
      </c>
      <c r="D132" s="103">
        <v>1</v>
      </c>
      <c r="E132" s="103">
        <v>0.016853932584269662</v>
      </c>
      <c r="F132" s="102">
        <v>0</v>
      </c>
      <c r="G132" s="102">
        <v>0</v>
      </c>
      <c r="H132" s="102">
        <v>0</v>
      </c>
    </row>
    <row r="133" spans="1:8" s="76" customFormat="1" ht="15">
      <c r="A133" s="79">
        <v>129</v>
      </c>
      <c r="B133" s="77" t="s">
        <v>478</v>
      </c>
      <c r="C133" s="77" t="s">
        <v>10</v>
      </c>
      <c r="D133" s="103">
        <v>5</v>
      </c>
      <c r="E133" s="103">
        <v>0.09101123595505618</v>
      </c>
      <c r="F133" s="102">
        <v>0</v>
      </c>
      <c r="G133" s="102">
        <v>7</v>
      </c>
      <c r="H133" s="102">
        <v>0.12022471910112359</v>
      </c>
    </row>
    <row r="134" spans="1:8" s="76" customFormat="1" ht="15">
      <c r="A134" s="79">
        <v>130</v>
      </c>
      <c r="B134" s="77" t="s">
        <v>480</v>
      </c>
      <c r="C134" s="77" t="s">
        <v>7</v>
      </c>
      <c r="D134" s="103">
        <v>6</v>
      </c>
      <c r="E134" s="103">
        <v>0.0955056179775281</v>
      </c>
      <c r="F134" s="102">
        <v>0</v>
      </c>
      <c r="G134" s="102">
        <v>15</v>
      </c>
      <c r="H134" s="102">
        <v>0.13370786516853933</v>
      </c>
    </row>
    <row r="135" spans="1:8" s="76" customFormat="1" ht="15">
      <c r="A135" s="79">
        <v>131</v>
      </c>
      <c r="B135" s="77" t="s">
        <v>682</v>
      </c>
      <c r="C135" s="77" t="s">
        <v>6</v>
      </c>
      <c r="D135" s="103">
        <v>2</v>
      </c>
      <c r="E135" s="103">
        <v>0.033707865168539325</v>
      </c>
      <c r="F135" s="102">
        <v>0</v>
      </c>
      <c r="G135" s="102">
        <v>0</v>
      </c>
      <c r="H135" s="102">
        <v>0</v>
      </c>
    </row>
    <row r="136" spans="1:8" s="76" customFormat="1" ht="15">
      <c r="A136" s="79">
        <v>132</v>
      </c>
      <c r="B136" s="77" t="s">
        <v>481</v>
      </c>
      <c r="C136" s="77" t="s">
        <v>10</v>
      </c>
      <c r="D136" s="103">
        <v>2</v>
      </c>
      <c r="E136" s="103">
        <v>0.12359550561797752</v>
      </c>
      <c r="F136" s="102">
        <v>0</v>
      </c>
      <c r="G136" s="102">
        <v>0</v>
      </c>
      <c r="H136" s="102">
        <v>0</v>
      </c>
    </row>
    <row r="137" spans="1:8" s="76" customFormat="1" ht="15">
      <c r="A137" s="79">
        <v>133</v>
      </c>
      <c r="B137" s="77" t="s">
        <v>482</v>
      </c>
      <c r="C137" s="77" t="s">
        <v>6</v>
      </c>
      <c r="D137" s="103">
        <v>10</v>
      </c>
      <c r="E137" s="103">
        <v>0.1196629213483146</v>
      </c>
      <c r="F137" s="102">
        <v>0</v>
      </c>
      <c r="G137" s="102">
        <v>0</v>
      </c>
      <c r="H137" s="102">
        <v>0</v>
      </c>
    </row>
    <row r="138" spans="1:8" s="76" customFormat="1" ht="15">
      <c r="A138" s="79">
        <v>134</v>
      </c>
      <c r="B138" s="77" t="s">
        <v>483</v>
      </c>
      <c r="C138" s="77" t="s">
        <v>5</v>
      </c>
      <c r="D138" s="103">
        <v>7</v>
      </c>
      <c r="E138" s="103">
        <v>0.3539325842696629</v>
      </c>
      <c r="F138" s="102">
        <v>2</v>
      </c>
      <c r="G138" s="102">
        <v>20</v>
      </c>
      <c r="H138" s="102">
        <v>0.5370786516853933</v>
      </c>
    </row>
    <row r="139" spans="1:8" s="76" customFormat="1" ht="15">
      <c r="A139" s="79">
        <v>135</v>
      </c>
      <c r="B139" s="77" t="s">
        <v>484</v>
      </c>
      <c r="C139" s="77" t="s">
        <v>10</v>
      </c>
      <c r="D139" s="103">
        <v>3</v>
      </c>
      <c r="E139" s="103">
        <v>1.5730337078651684</v>
      </c>
      <c r="F139" s="102">
        <v>2</v>
      </c>
      <c r="G139" s="102">
        <v>1</v>
      </c>
      <c r="H139" s="102">
        <v>0.016853932584269662</v>
      </c>
    </row>
    <row r="140" spans="1:8" s="76" customFormat="1" ht="15">
      <c r="A140" s="79">
        <v>136</v>
      </c>
      <c r="B140" s="77" t="s">
        <v>650</v>
      </c>
      <c r="C140" s="77" t="s">
        <v>10</v>
      </c>
      <c r="D140" s="103">
        <v>0</v>
      </c>
      <c r="E140" s="103">
        <v>0</v>
      </c>
      <c r="F140" s="102">
        <v>0</v>
      </c>
      <c r="G140" s="102">
        <v>2</v>
      </c>
      <c r="H140" s="102">
        <v>0.011235955056179775</v>
      </c>
    </row>
    <row r="141" spans="1:8" s="76" customFormat="1" ht="15">
      <c r="A141" s="79">
        <v>137</v>
      </c>
      <c r="B141" s="77" t="s">
        <v>712</v>
      </c>
      <c r="C141" s="77" t="s">
        <v>7</v>
      </c>
      <c r="D141" s="103">
        <v>1</v>
      </c>
      <c r="E141" s="103">
        <v>0.016853932584269662</v>
      </c>
      <c r="F141" s="102">
        <v>0</v>
      </c>
      <c r="G141" s="102">
        <v>0</v>
      </c>
      <c r="H141" s="102">
        <v>0</v>
      </c>
    </row>
    <row r="142" spans="1:8" s="76" customFormat="1" ht="15">
      <c r="A142" s="79">
        <v>138</v>
      </c>
      <c r="B142" s="77" t="s">
        <v>698</v>
      </c>
      <c r="C142" s="77" t="s">
        <v>5</v>
      </c>
      <c r="D142" s="103">
        <v>3</v>
      </c>
      <c r="E142" s="103">
        <v>0.02247191011235955</v>
      </c>
      <c r="F142" s="102">
        <v>0</v>
      </c>
      <c r="G142" s="102">
        <v>0</v>
      </c>
      <c r="H142" s="102">
        <v>0</v>
      </c>
    </row>
    <row r="143" spans="1:8" s="76" customFormat="1" ht="15">
      <c r="A143" s="79">
        <v>139</v>
      </c>
      <c r="B143" s="77" t="s">
        <v>662</v>
      </c>
      <c r="C143" s="77" t="s">
        <v>7</v>
      </c>
      <c r="D143" s="103">
        <v>0</v>
      </c>
      <c r="E143" s="103">
        <v>0</v>
      </c>
      <c r="F143" s="102">
        <v>0</v>
      </c>
      <c r="G143" s="102">
        <v>2</v>
      </c>
      <c r="H143" s="102">
        <v>0.012359550561797751</v>
      </c>
    </row>
    <row r="144" spans="1:8" s="76" customFormat="1" ht="15">
      <c r="A144" s="79">
        <v>140</v>
      </c>
      <c r="B144" s="77" t="s">
        <v>485</v>
      </c>
      <c r="C144" s="77" t="s">
        <v>7</v>
      </c>
      <c r="D144" s="103">
        <v>1</v>
      </c>
      <c r="E144" s="103">
        <v>0.016853932584269662</v>
      </c>
      <c r="F144" s="102">
        <v>0</v>
      </c>
      <c r="G144" s="102">
        <v>2</v>
      </c>
      <c r="H144" s="102">
        <v>0.02247191011235955</v>
      </c>
    </row>
    <row r="145" spans="1:8" s="76" customFormat="1" ht="15">
      <c r="A145" s="79">
        <v>141</v>
      </c>
      <c r="B145" s="77" t="s">
        <v>486</v>
      </c>
      <c r="C145" s="77" t="s">
        <v>6</v>
      </c>
      <c r="D145" s="103">
        <v>4</v>
      </c>
      <c r="E145" s="103">
        <v>0.06404494382022471</v>
      </c>
      <c r="F145" s="102">
        <v>0</v>
      </c>
      <c r="G145" s="102">
        <v>3</v>
      </c>
      <c r="H145" s="102">
        <v>0.06404494382022471</v>
      </c>
    </row>
    <row r="146" spans="1:8" s="76" customFormat="1" ht="15">
      <c r="A146" s="79">
        <v>142</v>
      </c>
      <c r="B146" s="77" t="s">
        <v>487</v>
      </c>
      <c r="C146" s="77" t="s">
        <v>8</v>
      </c>
      <c r="D146" s="103">
        <v>0</v>
      </c>
      <c r="E146" s="103">
        <v>0</v>
      </c>
      <c r="F146" s="102">
        <v>3</v>
      </c>
      <c r="G146" s="102">
        <v>1</v>
      </c>
      <c r="H146" s="102">
        <v>0.06741573033707865</v>
      </c>
    </row>
    <row r="147" spans="1:8" s="76" customFormat="1" ht="15">
      <c r="A147" s="79">
        <v>143</v>
      </c>
      <c r="B147" s="77" t="s">
        <v>488</v>
      </c>
      <c r="C147" s="77" t="s">
        <v>7</v>
      </c>
      <c r="D147" s="103">
        <v>2</v>
      </c>
      <c r="E147" s="103">
        <v>0.033707865168539325</v>
      </c>
      <c r="F147" s="102">
        <v>0</v>
      </c>
      <c r="G147" s="102">
        <v>0</v>
      </c>
      <c r="H147" s="102">
        <v>0</v>
      </c>
    </row>
    <row r="148" spans="1:8" s="76" customFormat="1" ht="15">
      <c r="A148" s="79">
        <v>144</v>
      </c>
      <c r="B148" s="77" t="s">
        <v>668</v>
      </c>
      <c r="C148" s="77" t="s">
        <v>7</v>
      </c>
      <c r="D148" s="103">
        <v>1</v>
      </c>
      <c r="E148" s="103">
        <v>0.016853932584269662</v>
      </c>
      <c r="F148" s="102">
        <v>0</v>
      </c>
      <c r="G148" s="102">
        <v>0</v>
      </c>
      <c r="H148" s="102">
        <v>0</v>
      </c>
    </row>
    <row r="149" spans="1:8" s="76" customFormat="1" ht="15">
      <c r="A149" s="79">
        <v>145</v>
      </c>
      <c r="B149" s="77" t="s">
        <v>489</v>
      </c>
      <c r="C149" s="77" t="s">
        <v>8</v>
      </c>
      <c r="D149" s="103">
        <v>2</v>
      </c>
      <c r="E149" s="103">
        <v>0.019101123595505618</v>
      </c>
      <c r="F149" s="102">
        <v>0</v>
      </c>
      <c r="G149" s="102">
        <v>20</v>
      </c>
      <c r="H149" s="102">
        <v>0.19406741573033703</v>
      </c>
    </row>
    <row r="150" spans="1:8" s="76" customFormat="1" ht="15">
      <c r="A150" s="79">
        <v>146</v>
      </c>
      <c r="B150" s="77" t="s">
        <v>714</v>
      </c>
      <c r="C150" s="77" t="s">
        <v>5</v>
      </c>
      <c r="D150" s="103">
        <v>0</v>
      </c>
      <c r="E150" s="103">
        <v>0</v>
      </c>
      <c r="F150" s="102">
        <v>0</v>
      </c>
      <c r="G150" s="102">
        <v>5</v>
      </c>
      <c r="H150" s="102">
        <v>0.07303370786516854</v>
      </c>
    </row>
    <row r="151" spans="1:8" s="76" customFormat="1" ht="15">
      <c r="A151" s="79">
        <v>147</v>
      </c>
      <c r="B151" s="77" t="s">
        <v>701</v>
      </c>
      <c r="C151" s="77" t="s">
        <v>7</v>
      </c>
      <c r="D151" s="103">
        <v>1</v>
      </c>
      <c r="E151" s="103">
        <v>0.016853932584269662</v>
      </c>
      <c r="F151" s="102">
        <v>0</v>
      </c>
      <c r="G151" s="102">
        <v>0</v>
      </c>
      <c r="H151" s="102">
        <v>0</v>
      </c>
    </row>
    <row r="152" spans="1:8" s="76" customFormat="1" ht="15">
      <c r="A152" s="79">
        <v>148</v>
      </c>
      <c r="B152" s="77" t="s">
        <v>706</v>
      </c>
      <c r="C152" s="77" t="s">
        <v>7</v>
      </c>
      <c r="D152" s="103">
        <v>1</v>
      </c>
      <c r="E152" s="103">
        <v>0.016853932584269662</v>
      </c>
      <c r="F152" s="102">
        <v>0</v>
      </c>
      <c r="G152" s="102">
        <v>1</v>
      </c>
      <c r="H152" s="102">
        <v>0.011235955056179775</v>
      </c>
    </row>
    <row r="153" spans="1:8" s="76" customFormat="1" ht="15">
      <c r="A153" s="79">
        <v>149</v>
      </c>
      <c r="B153" s="77" t="s">
        <v>705</v>
      </c>
      <c r="C153" s="77" t="s">
        <v>10</v>
      </c>
      <c r="D153" s="103">
        <v>1</v>
      </c>
      <c r="E153" s="103">
        <v>1.2808988764044942</v>
      </c>
      <c r="F153" s="102">
        <v>0</v>
      </c>
      <c r="G153" s="102">
        <v>0</v>
      </c>
      <c r="H153" s="102">
        <v>0</v>
      </c>
    </row>
    <row r="154" spans="1:8" s="76" customFormat="1" ht="15">
      <c r="A154" s="79">
        <v>150</v>
      </c>
      <c r="B154" s="77" t="s">
        <v>570</v>
      </c>
      <c r="C154" s="77" t="s">
        <v>6</v>
      </c>
      <c r="D154" s="103">
        <v>0</v>
      </c>
      <c r="E154" s="103">
        <v>0</v>
      </c>
      <c r="F154" s="102">
        <v>0</v>
      </c>
      <c r="G154" s="102">
        <v>7</v>
      </c>
      <c r="H154" s="102">
        <v>0.049438202247191004</v>
      </c>
    </row>
    <row r="155" spans="1:8" s="76" customFormat="1" ht="15">
      <c r="A155" s="79">
        <v>151</v>
      </c>
      <c r="B155" s="77" t="s">
        <v>491</v>
      </c>
      <c r="C155" s="77" t="s">
        <v>7</v>
      </c>
      <c r="D155" s="103">
        <v>0</v>
      </c>
      <c r="E155" s="103">
        <v>0</v>
      </c>
      <c r="F155" s="102">
        <v>0</v>
      </c>
      <c r="G155" s="102">
        <v>1</v>
      </c>
      <c r="H155" s="102">
        <v>0.011235955056179775</v>
      </c>
    </row>
    <row r="156" spans="1:8" s="76" customFormat="1" ht="15">
      <c r="A156" s="79">
        <v>152</v>
      </c>
      <c r="B156" s="77" t="s">
        <v>492</v>
      </c>
      <c r="C156" s="77" t="s">
        <v>6</v>
      </c>
      <c r="D156" s="103">
        <v>2</v>
      </c>
      <c r="E156" s="103">
        <v>0.24157303370786515</v>
      </c>
      <c r="F156" s="102">
        <v>0</v>
      </c>
      <c r="G156" s="102">
        <v>8</v>
      </c>
      <c r="H156" s="102">
        <v>0.2762921348314607</v>
      </c>
    </row>
    <row r="157" spans="1:8" s="76" customFormat="1" ht="15">
      <c r="A157" s="79">
        <v>153</v>
      </c>
      <c r="B157" s="77" t="s">
        <v>339</v>
      </c>
      <c r="C157" s="77" t="s">
        <v>10</v>
      </c>
      <c r="D157" s="103">
        <v>0</v>
      </c>
      <c r="E157" s="103">
        <v>0</v>
      </c>
      <c r="F157" s="102">
        <v>0</v>
      </c>
      <c r="G157" s="102">
        <v>2</v>
      </c>
      <c r="H157" s="102">
        <v>0.38876404494382016</v>
      </c>
    </row>
    <row r="158" spans="1:8" s="76" customFormat="1" ht="15">
      <c r="A158" s="79">
        <v>154</v>
      </c>
      <c r="B158" s="77" t="s">
        <v>493</v>
      </c>
      <c r="C158" s="77" t="s">
        <v>10</v>
      </c>
      <c r="D158" s="103">
        <v>7</v>
      </c>
      <c r="E158" s="103">
        <v>0.29932584269662915</v>
      </c>
      <c r="F158" s="102">
        <v>2</v>
      </c>
      <c r="G158" s="102">
        <v>9</v>
      </c>
      <c r="H158" s="102">
        <v>0.3408089887640449</v>
      </c>
    </row>
    <row r="159" spans="1:8" s="76" customFormat="1" ht="15">
      <c r="A159" s="79">
        <v>155</v>
      </c>
      <c r="B159" s="77" t="s">
        <v>494</v>
      </c>
      <c r="C159" s="77" t="s">
        <v>7</v>
      </c>
      <c r="D159" s="103">
        <v>5</v>
      </c>
      <c r="E159" s="103">
        <v>0.04269662921348315</v>
      </c>
      <c r="F159" s="102">
        <v>0</v>
      </c>
      <c r="G159" s="102">
        <v>8</v>
      </c>
      <c r="H159" s="102">
        <v>0.0955056179775281</v>
      </c>
    </row>
    <row r="160" spans="1:8" s="76" customFormat="1" ht="15">
      <c r="A160" s="79">
        <v>156</v>
      </c>
      <c r="B160" s="77" t="s">
        <v>495</v>
      </c>
      <c r="C160" s="77" t="s">
        <v>6</v>
      </c>
      <c r="D160" s="103">
        <v>2</v>
      </c>
      <c r="E160" s="103">
        <v>0.029213483146067414</v>
      </c>
      <c r="F160" s="102">
        <v>0</v>
      </c>
      <c r="G160" s="102">
        <v>0</v>
      </c>
      <c r="H160" s="102">
        <v>0</v>
      </c>
    </row>
    <row r="161" spans="1:8" s="76" customFormat="1" ht="15">
      <c r="A161" s="79">
        <v>157</v>
      </c>
      <c r="B161" s="77" t="s">
        <v>496</v>
      </c>
      <c r="C161" s="77" t="s">
        <v>6</v>
      </c>
      <c r="D161" s="103">
        <v>2</v>
      </c>
      <c r="E161" s="103">
        <v>0.016853932584269662</v>
      </c>
      <c r="F161" s="102">
        <v>0</v>
      </c>
      <c r="G161" s="102">
        <v>6</v>
      </c>
      <c r="H161" s="102">
        <v>0.03707865168539326</v>
      </c>
    </row>
    <row r="162" spans="1:8" s="76" customFormat="1" ht="15">
      <c r="A162" s="79">
        <v>158</v>
      </c>
      <c r="B162" s="77" t="s">
        <v>497</v>
      </c>
      <c r="C162" s="77" t="s">
        <v>5</v>
      </c>
      <c r="D162" s="103">
        <v>5</v>
      </c>
      <c r="E162" s="103">
        <v>0.12022471910112359</v>
      </c>
      <c r="F162" s="102">
        <v>2</v>
      </c>
      <c r="G162" s="102">
        <v>3</v>
      </c>
      <c r="H162" s="102">
        <v>0.13595505617977527</v>
      </c>
    </row>
    <row r="163" spans="1:8" s="76" customFormat="1" ht="15">
      <c r="A163" s="79">
        <v>159</v>
      </c>
      <c r="B163" s="77" t="s">
        <v>720</v>
      </c>
      <c r="C163" s="77" t="s">
        <v>10</v>
      </c>
      <c r="D163" s="103">
        <v>0</v>
      </c>
      <c r="E163" s="103">
        <v>0</v>
      </c>
      <c r="F163" s="102">
        <v>0</v>
      </c>
      <c r="G163" s="102">
        <v>1</v>
      </c>
      <c r="H163" s="102">
        <v>0.0056179775280898875</v>
      </c>
    </row>
    <row r="164" spans="1:8" s="76" customFormat="1" ht="15">
      <c r="A164" s="79">
        <v>160</v>
      </c>
      <c r="B164" s="77" t="s">
        <v>498</v>
      </c>
      <c r="C164" s="77" t="s">
        <v>7</v>
      </c>
      <c r="D164" s="103">
        <v>3</v>
      </c>
      <c r="E164" s="103">
        <v>0.038651685393258424</v>
      </c>
      <c r="F164" s="102">
        <v>0</v>
      </c>
      <c r="G164" s="102">
        <v>18</v>
      </c>
      <c r="H164" s="102">
        <v>0.2966292134831461</v>
      </c>
    </row>
    <row r="165" spans="1:8" s="76" customFormat="1" ht="15">
      <c r="A165" s="79">
        <v>161</v>
      </c>
      <c r="B165" s="77" t="s">
        <v>499</v>
      </c>
      <c r="C165" s="77" t="s">
        <v>6</v>
      </c>
      <c r="D165" s="103">
        <v>17</v>
      </c>
      <c r="E165" s="103">
        <v>2.3662921348314603</v>
      </c>
      <c r="F165" s="102">
        <v>4</v>
      </c>
      <c r="G165" s="102">
        <v>12</v>
      </c>
      <c r="H165" s="102">
        <v>0.09496629213483146</v>
      </c>
    </row>
    <row r="166" spans="1:8" s="76" customFormat="1" ht="15">
      <c r="A166" s="79">
        <v>162</v>
      </c>
      <c r="B166" s="77" t="s">
        <v>500</v>
      </c>
      <c r="C166" s="77" t="s">
        <v>501</v>
      </c>
      <c r="D166" s="103">
        <v>1</v>
      </c>
      <c r="E166" s="103">
        <v>0.05617977528089888</v>
      </c>
      <c r="F166" s="102">
        <v>0</v>
      </c>
      <c r="G166" s="102">
        <v>4</v>
      </c>
      <c r="H166" s="102">
        <v>0.011797752808988765</v>
      </c>
    </row>
    <row r="167" spans="1:8" s="76" customFormat="1" ht="15">
      <c r="A167" s="79">
        <v>163</v>
      </c>
      <c r="B167" s="77" t="s">
        <v>133</v>
      </c>
      <c r="C167" s="77" t="s">
        <v>10</v>
      </c>
      <c r="D167" s="103">
        <v>0</v>
      </c>
      <c r="E167" s="103">
        <v>0</v>
      </c>
      <c r="F167" s="102">
        <v>0</v>
      </c>
      <c r="G167" s="102">
        <v>3</v>
      </c>
      <c r="H167" s="102">
        <v>0.03932584269662922</v>
      </c>
    </row>
    <row r="168" spans="1:8" s="76" customFormat="1" ht="15">
      <c r="A168" s="79">
        <v>164</v>
      </c>
      <c r="B168" s="77" t="s">
        <v>718</v>
      </c>
      <c r="C168" s="77" t="s">
        <v>7</v>
      </c>
      <c r="D168" s="103">
        <v>0</v>
      </c>
      <c r="E168" s="103">
        <v>0</v>
      </c>
      <c r="F168" s="102">
        <v>0</v>
      </c>
      <c r="G168" s="102">
        <v>2</v>
      </c>
      <c r="H168" s="102">
        <v>0.011235955056179775</v>
      </c>
    </row>
    <row r="169" spans="1:8" s="76" customFormat="1" ht="15">
      <c r="A169" s="79">
        <v>165</v>
      </c>
      <c r="B169" s="77" t="s">
        <v>502</v>
      </c>
      <c r="C169" s="77" t="s">
        <v>6</v>
      </c>
      <c r="D169" s="103">
        <v>1</v>
      </c>
      <c r="E169" s="103">
        <v>0.05056179775280899</v>
      </c>
      <c r="F169" s="102">
        <v>0</v>
      </c>
      <c r="G169" s="102">
        <v>0</v>
      </c>
      <c r="H169" s="102">
        <v>0</v>
      </c>
    </row>
    <row r="170" spans="1:8" s="76" customFormat="1" ht="15">
      <c r="A170" s="79">
        <v>166</v>
      </c>
      <c r="B170" s="77" t="s">
        <v>503</v>
      </c>
      <c r="C170" s="77" t="s">
        <v>7</v>
      </c>
      <c r="D170" s="103">
        <v>0</v>
      </c>
      <c r="E170" s="103">
        <v>0</v>
      </c>
      <c r="F170" s="102">
        <v>0</v>
      </c>
      <c r="G170" s="102">
        <v>4</v>
      </c>
      <c r="H170" s="102">
        <v>0.03539325842696629</v>
      </c>
    </row>
    <row r="171" spans="1:8" s="76" customFormat="1" ht="15">
      <c r="A171" s="79">
        <v>167</v>
      </c>
      <c r="B171" s="77" t="s">
        <v>504</v>
      </c>
      <c r="C171" s="77" t="s">
        <v>505</v>
      </c>
      <c r="D171" s="103">
        <v>4</v>
      </c>
      <c r="E171" s="103">
        <v>0.0348314606741573</v>
      </c>
      <c r="F171" s="102">
        <v>2</v>
      </c>
      <c r="G171" s="102">
        <v>43</v>
      </c>
      <c r="H171" s="102">
        <v>0.2678426966292135</v>
      </c>
    </row>
    <row r="172" spans="1:8" s="76" customFormat="1" ht="15">
      <c r="A172" s="79">
        <v>168</v>
      </c>
      <c r="B172" s="77" t="s">
        <v>506</v>
      </c>
      <c r="C172" s="77" t="s">
        <v>6</v>
      </c>
      <c r="D172" s="103">
        <v>2</v>
      </c>
      <c r="E172" s="103">
        <v>6.292134831460673E-05</v>
      </c>
      <c r="F172" s="102">
        <v>3</v>
      </c>
      <c r="G172" s="102">
        <v>5</v>
      </c>
      <c r="H172" s="102">
        <v>0.06356179775280899</v>
      </c>
    </row>
    <row r="173" spans="1:8" s="76" customFormat="1" ht="15">
      <c r="A173" s="79">
        <v>169</v>
      </c>
      <c r="B173" s="77" t="s">
        <v>507</v>
      </c>
      <c r="C173" s="77" t="s">
        <v>7</v>
      </c>
      <c r="D173" s="103">
        <v>3</v>
      </c>
      <c r="E173" s="103">
        <v>0.029213483146067414</v>
      </c>
      <c r="F173" s="102">
        <v>0</v>
      </c>
      <c r="G173" s="102">
        <v>0</v>
      </c>
      <c r="H173" s="102">
        <v>0</v>
      </c>
    </row>
    <row r="174" spans="1:8" s="76" customFormat="1" ht="15">
      <c r="A174" s="79">
        <v>170</v>
      </c>
      <c r="B174" s="77" t="s">
        <v>508</v>
      </c>
      <c r="C174" s="77" t="s">
        <v>10</v>
      </c>
      <c r="D174" s="103">
        <v>5</v>
      </c>
      <c r="E174" s="103">
        <v>0.43258426966292135</v>
      </c>
      <c r="F174" s="102">
        <v>0</v>
      </c>
      <c r="G174" s="102">
        <v>29</v>
      </c>
      <c r="H174" s="102">
        <v>0.18865168539325838</v>
      </c>
    </row>
    <row r="175" spans="1:8" s="76" customFormat="1" ht="15">
      <c r="A175" s="79">
        <v>171</v>
      </c>
      <c r="B175" s="77" t="s">
        <v>509</v>
      </c>
      <c r="C175" s="77" t="s">
        <v>6</v>
      </c>
      <c r="D175" s="103">
        <v>1</v>
      </c>
      <c r="E175" s="103">
        <v>0.016853932584269662</v>
      </c>
      <c r="F175" s="102">
        <v>0</v>
      </c>
      <c r="G175" s="102">
        <v>5</v>
      </c>
      <c r="H175" s="102">
        <v>0.09775280898876404</v>
      </c>
    </row>
    <row r="176" spans="1:8" s="76" customFormat="1" ht="15">
      <c r="A176" s="79">
        <v>172</v>
      </c>
      <c r="B176" s="77" t="s">
        <v>510</v>
      </c>
      <c r="C176" s="77" t="s">
        <v>7</v>
      </c>
      <c r="D176" s="103">
        <v>1</v>
      </c>
      <c r="E176" s="103">
        <v>0.016853932584269662</v>
      </c>
      <c r="F176" s="102">
        <v>0</v>
      </c>
      <c r="G176" s="102">
        <v>0</v>
      </c>
      <c r="H176" s="102">
        <v>0</v>
      </c>
    </row>
    <row r="177" spans="1:8" s="76" customFormat="1" ht="15">
      <c r="A177" s="79">
        <v>173</v>
      </c>
      <c r="B177" s="77" t="s">
        <v>511</v>
      </c>
      <c r="C177" s="77" t="s">
        <v>6</v>
      </c>
      <c r="D177" s="103">
        <v>29</v>
      </c>
      <c r="E177" s="103">
        <v>2.544943820224719</v>
      </c>
      <c r="F177" s="102">
        <v>6</v>
      </c>
      <c r="G177" s="102">
        <v>38</v>
      </c>
      <c r="H177" s="102">
        <v>0.7157303370786516</v>
      </c>
    </row>
    <row r="178" spans="1:8" s="76" customFormat="1" ht="15">
      <c r="A178" s="79">
        <v>174</v>
      </c>
      <c r="B178" s="77" t="s">
        <v>579</v>
      </c>
      <c r="C178" s="77" t="s">
        <v>8</v>
      </c>
      <c r="D178" s="103">
        <v>8</v>
      </c>
      <c r="E178" s="103">
        <v>0.05617977528089888</v>
      </c>
      <c r="F178" s="102">
        <v>0</v>
      </c>
      <c r="G178" s="102">
        <v>1</v>
      </c>
      <c r="H178" s="102">
        <v>0.0033707865168539327</v>
      </c>
    </row>
    <row r="179" spans="1:8" s="76" customFormat="1" ht="15">
      <c r="A179" s="79">
        <v>175</v>
      </c>
      <c r="B179" s="77" t="s">
        <v>652</v>
      </c>
      <c r="C179" s="77" t="s">
        <v>7</v>
      </c>
      <c r="D179" s="103">
        <v>1</v>
      </c>
      <c r="E179" s="103">
        <v>0.016853932584269662</v>
      </c>
      <c r="F179" s="102">
        <v>0</v>
      </c>
      <c r="G179" s="102">
        <v>0</v>
      </c>
      <c r="H179" s="102">
        <v>0</v>
      </c>
    </row>
    <row r="180" spans="1:8" s="76" customFormat="1" ht="15">
      <c r="A180" s="79">
        <v>176</v>
      </c>
      <c r="B180" s="77" t="s">
        <v>512</v>
      </c>
      <c r="C180" s="77" t="s">
        <v>7</v>
      </c>
      <c r="D180" s="103">
        <v>4</v>
      </c>
      <c r="E180" s="103">
        <v>0.03932584269662922</v>
      </c>
      <c r="F180" s="102">
        <v>0</v>
      </c>
      <c r="G180" s="102">
        <v>12</v>
      </c>
      <c r="H180" s="102">
        <v>0.08820224719101123</v>
      </c>
    </row>
    <row r="181" spans="1:8" s="76" customFormat="1" ht="15">
      <c r="A181" s="79">
        <v>177</v>
      </c>
      <c r="B181" s="77" t="s">
        <v>513</v>
      </c>
      <c r="C181" s="77" t="s">
        <v>7</v>
      </c>
      <c r="D181" s="103">
        <v>1</v>
      </c>
      <c r="E181" s="103">
        <v>0.016853932584269662</v>
      </c>
      <c r="F181" s="102">
        <v>0</v>
      </c>
      <c r="G181" s="102">
        <v>15</v>
      </c>
      <c r="H181" s="102">
        <v>0.20112359550561795</v>
      </c>
    </row>
    <row r="182" spans="1:8" s="76" customFormat="1" ht="15">
      <c r="A182" s="79">
        <v>178</v>
      </c>
      <c r="B182" s="77" t="s">
        <v>514</v>
      </c>
      <c r="C182" s="77" t="s">
        <v>8</v>
      </c>
      <c r="D182" s="103">
        <v>3</v>
      </c>
      <c r="E182" s="103">
        <v>0.03202247191011236</v>
      </c>
      <c r="F182" s="102">
        <v>0</v>
      </c>
      <c r="G182" s="102">
        <v>5</v>
      </c>
      <c r="H182" s="102">
        <v>0.03146067415730337</v>
      </c>
    </row>
    <row r="183" spans="1:8" s="76" customFormat="1" ht="15">
      <c r="A183" s="79">
        <v>179</v>
      </c>
      <c r="B183" s="77" t="s">
        <v>700</v>
      </c>
      <c r="C183" s="77" t="s">
        <v>7</v>
      </c>
      <c r="D183" s="103">
        <v>1</v>
      </c>
      <c r="E183" s="103">
        <v>0.011235955056179775</v>
      </c>
      <c r="F183" s="102">
        <v>0</v>
      </c>
      <c r="G183" s="102">
        <v>16</v>
      </c>
      <c r="H183" s="102">
        <v>0.09662921348314606</v>
      </c>
    </row>
    <row r="184" spans="1:8" s="76" customFormat="1" ht="15">
      <c r="A184" s="79">
        <v>180</v>
      </c>
      <c r="B184" s="77" t="s">
        <v>671</v>
      </c>
      <c r="C184" s="77" t="s">
        <v>7</v>
      </c>
      <c r="D184" s="103">
        <v>1</v>
      </c>
      <c r="E184" s="103">
        <v>0.016853932584269662</v>
      </c>
      <c r="F184" s="102">
        <v>0</v>
      </c>
      <c r="G184" s="102">
        <v>0</v>
      </c>
      <c r="H184" s="102">
        <v>0</v>
      </c>
    </row>
    <row r="185" spans="1:8" s="76" customFormat="1" ht="15">
      <c r="A185" s="79">
        <v>181</v>
      </c>
      <c r="B185" s="77" t="s">
        <v>515</v>
      </c>
      <c r="C185" s="77" t="s">
        <v>5</v>
      </c>
      <c r="D185" s="103">
        <v>5</v>
      </c>
      <c r="E185" s="103">
        <v>0.0651685393258427</v>
      </c>
      <c r="F185" s="102">
        <v>0</v>
      </c>
      <c r="G185" s="102">
        <v>0</v>
      </c>
      <c r="H185" s="102">
        <v>0</v>
      </c>
    </row>
    <row r="186" spans="1:8" s="76" customFormat="1" ht="15">
      <c r="A186" s="79">
        <v>182</v>
      </c>
      <c r="B186" s="77" t="s">
        <v>516</v>
      </c>
      <c r="C186" s="77" t="s">
        <v>6</v>
      </c>
      <c r="D186" s="103">
        <v>1</v>
      </c>
      <c r="E186" s="103">
        <v>0.016853932584269662</v>
      </c>
      <c r="F186" s="102">
        <v>0</v>
      </c>
      <c r="G186" s="102">
        <v>0</v>
      </c>
      <c r="H186" s="102">
        <v>0</v>
      </c>
    </row>
    <row r="187" spans="1:8" s="76" customFormat="1" ht="15">
      <c r="A187" s="79">
        <v>183</v>
      </c>
      <c r="B187" s="77" t="s">
        <v>518</v>
      </c>
      <c r="C187" s="77" t="s">
        <v>10</v>
      </c>
      <c r="D187" s="103">
        <v>3</v>
      </c>
      <c r="E187" s="103">
        <v>5.634831460674157</v>
      </c>
      <c r="F187" s="102">
        <v>0</v>
      </c>
      <c r="G187" s="102">
        <v>3</v>
      </c>
      <c r="H187" s="102">
        <v>0.024719101123595502</v>
      </c>
    </row>
    <row r="188" spans="1:8" s="76" customFormat="1" ht="15">
      <c r="A188" s="79">
        <v>184</v>
      </c>
      <c r="B188" s="77" t="s">
        <v>520</v>
      </c>
      <c r="C188" s="77" t="s">
        <v>7</v>
      </c>
      <c r="D188" s="103">
        <v>5</v>
      </c>
      <c r="E188" s="103">
        <v>0.08426966292134831</v>
      </c>
      <c r="F188" s="102">
        <v>0</v>
      </c>
      <c r="G188" s="102">
        <v>7</v>
      </c>
      <c r="H188" s="102">
        <v>0.14831460674157304</v>
      </c>
    </row>
    <row r="189" spans="1:8" s="76" customFormat="1" ht="15">
      <c r="A189" s="79">
        <v>185</v>
      </c>
      <c r="B189" s="77" t="s">
        <v>521</v>
      </c>
      <c r="C189" s="77" t="s">
        <v>8</v>
      </c>
      <c r="D189" s="103">
        <v>4</v>
      </c>
      <c r="E189" s="103">
        <v>0.10112359550561797</v>
      </c>
      <c r="F189" s="102">
        <v>0</v>
      </c>
      <c r="G189" s="102">
        <v>9</v>
      </c>
      <c r="H189" s="102">
        <v>0.08876404494382023</v>
      </c>
    </row>
    <row r="190" spans="1:8" s="76" customFormat="1" ht="15">
      <c r="A190" s="79">
        <v>186</v>
      </c>
      <c r="B190" s="77" t="s">
        <v>522</v>
      </c>
      <c r="C190" s="77" t="s">
        <v>7</v>
      </c>
      <c r="D190" s="103">
        <v>0</v>
      </c>
      <c r="E190" s="103">
        <v>0</v>
      </c>
      <c r="F190" s="102">
        <v>0</v>
      </c>
      <c r="G190" s="102">
        <v>1</v>
      </c>
      <c r="H190" s="102">
        <v>0.011235955056179775</v>
      </c>
    </row>
    <row r="191" spans="1:8" s="76" customFormat="1" ht="15">
      <c r="A191" s="79">
        <v>187</v>
      </c>
      <c r="B191" s="77" t="s">
        <v>523</v>
      </c>
      <c r="C191" s="77" t="s">
        <v>7</v>
      </c>
      <c r="D191" s="103">
        <v>3</v>
      </c>
      <c r="E191" s="103">
        <v>0.029213483146067414</v>
      </c>
      <c r="F191" s="102">
        <v>0</v>
      </c>
      <c r="G191" s="102">
        <v>16</v>
      </c>
      <c r="H191" s="102">
        <v>0.12752808988764044</v>
      </c>
    </row>
    <row r="192" spans="1:8" s="76" customFormat="1" ht="15">
      <c r="A192" s="79">
        <v>188</v>
      </c>
      <c r="B192" s="77" t="s">
        <v>525</v>
      </c>
      <c r="C192" s="77" t="s">
        <v>6</v>
      </c>
      <c r="D192" s="103">
        <v>51</v>
      </c>
      <c r="E192" s="103">
        <v>0.6303370786516854</v>
      </c>
      <c r="F192" s="102">
        <v>1</v>
      </c>
      <c r="G192" s="102">
        <v>2</v>
      </c>
      <c r="H192" s="102">
        <v>0.11820224719101123</v>
      </c>
    </row>
    <row r="193" spans="1:8" s="76" customFormat="1" ht="15">
      <c r="A193" s="79">
        <v>189</v>
      </c>
      <c r="B193" s="77" t="s">
        <v>526</v>
      </c>
      <c r="C193" s="77" t="s">
        <v>5</v>
      </c>
      <c r="D193" s="103">
        <v>1</v>
      </c>
      <c r="E193" s="103">
        <v>0.02808988764044944</v>
      </c>
      <c r="F193" s="102">
        <v>0</v>
      </c>
      <c r="G193" s="102">
        <v>1</v>
      </c>
      <c r="H193" s="102">
        <v>0.016853932584269662</v>
      </c>
    </row>
    <row r="194" spans="1:8" s="76" customFormat="1" ht="15">
      <c r="A194" s="79">
        <v>190</v>
      </c>
      <c r="B194" s="77" t="s">
        <v>527</v>
      </c>
      <c r="C194" s="77" t="s">
        <v>7</v>
      </c>
      <c r="D194" s="103">
        <v>5</v>
      </c>
      <c r="E194" s="103">
        <v>0.08426966292134831</v>
      </c>
      <c r="F194" s="102">
        <v>0</v>
      </c>
      <c r="G194" s="102">
        <v>12</v>
      </c>
      <c r="H194" s="102">
        <v>0.13078651685393258</v>
      </c>
    </row>
    <row r="195" spans="1:8" s="76" customFormat="1" ht="15">
      <c r="A195" s="79">
        <v>191</v>
      </c>
      <c r="B195" s="77" t="s">
        <v>582</v>
      </c>
      <c r="C195" s="77" t="s">
        <v>7</v>
      </c>
      <c r="D195" s="103">
        <v>0</v>
      </c>
      <c r="E195" s="103">
        <v>0</v>
      </c>
      <c r="F195" s="102">
        <v>0</v>
      </c>
      <c r="G195" s="102">
        <v>1</v>
      </c>
      <c r="H195" s="102">
        <v>0.33707865168539325</v>
      </c>
    </row>
    <row r="196" spans="1:8" s="76" customFormat="1" ht="15">
      <c r="A196" s="79">
        <v>192</v>
      </c>
      <c r="B196" s="77" t="s">
        <v>586</v>
      </c>
      <c r="C196" s="77" t="s">
        <v>7</v>
      </c>
      <c r="D196" s="103">
        <v>3</v>
      </c>
      <c r="E196" s="103">
        <v>0.02376404494382022</v>
      </c>
      <c r="F196" s="102">
        <v>0</v>
      </c>
      <c r="G196" s="102">
        <v>0</v>
      </c>
      <c r="H196" s="102">
        <v>0</v>
      </c>
    </row>
    <row r="197" spans="1:8" s="76" customFormat="1" ht="15">
      <c r="A197" s="79">
        <v>193</v>
      </c>
      <c r="B197" s="77" t="s">
        <v>528</v>
      </c>
      <c r="C197" s="77" t="s">
        <v>6</v>
      </c>
      <c r="D197" s="103">
        <v>7</v>
      </c>
      <c r="E197" s="103">
        <v>0.10561797752808989</v>
      </c>
      <c r="F197" s="102">
        <v>0</v>
      </c>
      <c r="G197" s="102">
        <v>32</v>
      </c>
      <c r="H197" s="102">
        <v>0.29235955056179774</v>
      </c>
    </row>
    <row r="198" spans="1:8" s="76" customFormat="1" ht="15">
      <c r="A198" s="79">
        <v>194</v>
      </c>
      <c r="B198" s="77" t="s">
        <v>529</v>
      </c>
      <c r="C198" s="77" t="s">
        <v>8</v>
      </c>
      <c r="D198" s="103">
        <v>8</v>
      </c>
      <c r="E198" s="103">
        <v>0.2157303370786517</v>
      </c>
      <c r="F198" s="102">
        <v>1</v>
      </c>
      <c r="G198" s="102">
        <v>1</v>
      </c>
      <c r="H198" s="102">
        <v>0.025280898876404494</v>
      </c>
    </row>
    <row r="199" spans="1:8" s="76" customFormat="1" ht="15">
      <c r="A199" s="79">
        <v>195</v>
      </c>
      <c r="B199" s="77" t="s">
        <v>340</v>
      </c>
      <c r="C199" s="77" t="s">
        <v>7</v>
      </c>
      <c r="D199" s="103">
        <v>1</v>
      </c>
      <c r="E199" s="103">
        <v>0.016853932584269662</v>
      </c>
      <c r="F199" s="102">
        <v>0</v>
      </c>
      <c r="G199" s="102">
        <v>2</v>
      </c>
      <c r="H199" s="102">
        <v>0.033707865168539325</v>
      </c>
    </row>
    <row r="200" spans="1:8" s="76" customFormat="1" ht="15">
      <c r="A200" s="79">
        <v>196</v>
      </c>
      <c r="B200" s="77" t="s">
        <v>530</v>
      </c>
      <c r="C200" s="77" t="s">
        <v>6</v>
      </c>
      <c r="D200" s="103">
        <v>0</v>
      </c>
      <c r="E200" s="103">
        <v>0</v>
      </c>
      <c r="F200" s="102">
        <v>0</v>
      </c>
      <c r="G200" s="102">
        <v>1</v>
      </c>
      <c r="H200" s="102">
        <v>0.4728089887640449</v>
      </c>
    </row>
    <row r="201" spans="1:8" s="76" customFormat="1" ht="15">
      <c r="A201" s="79">
        <v>197</v>
      </c>
      <c r="B201" s="77" t="s">
        <v>531</v>
      </c>
      <c r="C201" s="77" t="s">
        <v>8</v>
      </c>
      <c r="D201" s="103">
        <v>1</v>
      </c>
      <c r="E201" s="103">
        <v>0.016853932584269662</v>
      </c>
      <c r="F201" s="102">
        <v>0</v>
      </c>
      <c r="G201" s="102">
        <v>1</v>
      </c>
      <c r="H201" s="102">
        <v>0.03932584269662922</v>
      </c>
    </row>
    <row r="202" spans="1:8" s="76" customFormat="1" ht="15">
      <c r="A202" s="79">
        <v>198</v>
      </c>
      <c r="B202" s="77" t="s">
        <v>723</v>
      </c>
      <c r="C202" s="77" t="s">
        <v>6</v>
      </c>
      <c r="D202" s="103">
        <v>0</v>
      </c>
      <c r="E202" s="103">
        <v>0</v>
      </c>
      <c r="F202" s="102">
        <v>0</v>
      </c>
      <c r="G202" s="102">
        <v>1</v>
      </c>
      <c r="H202" s="102">
        <v>0.007865168539325843</v>
      </c>
    </row>
    <row r="203" spans="1:8" s="76" customFormat="1" ht="15">
      <c r="A203" s="79">
        <v>199</v>
      </c>
      <c r="B203" s="77" t="s">
        <v>533</v>
      </c>
      <c r="C203" s="77" t="s">
        <v>10</v>
      </c>
      <c r="D203" s="103">
        <v>14</v>
      </c>
      <c r="E203" s="103">
        <v>0.19999999999999998</v>
      </c>
      <c r="F203" s="102">
        <v>0</v>
      </c>
      <c r="G203" s="102">
        <v>11</v>
      </c>
      <c r="H203" s="102">
        <v>0.2971910112359551</v>
      </c>
    </row>
    <row r="204" spans="1:8" s="76" customFormat="1" ht="15">
      <c r="A204" s="79">
        <v>200</v>
      </c>
      <c r="B204" s="77" t="s">
        <v>534</v>
      </c>
      <c r="C204" s="77" t="s">
        <v>6</v>
      </c>
      <c r="D204" s="103">
        <v>3</v>
      </c>
      <c r="E204" s="103">
        <v>0.48617977528089884</v>
      </c>
      <c r="F204" s="102">
        <v>0</v>
      </c>
      <c r="G204" s="102">
        <v>0</v>
      </c>
      <c r="H204" s="102">
        <v>0</v>
      </c>
    </row>
    <row r="205" spans="1:8" s="76" customFormat="1" ht="15">
      <c r="A205" s="79">
        <v>201</v>
      </c>
      <c r="B205" s="77" t="s">
        <v>536</v>
      </c>
      <c r="C205" s="77" t="s">
        <v>8</v>
      </c>
      <c r="D205" s="103">
        <v>8</v>
      </c>
      <c r="E205" s="103">
        <v>0.06573033707865168</v>
      </c>
      <c r="F205" s="102">
        <v>0</v>
      </c>
      <c r="G205" s="102">
        <v>7</v>
      </c>
      <c r="H205" s="102">
        <v>0.2640449438202247</v>
      </c>
    </row>
    <row r="206" spans="1:8" s="76" customFormat="1" ht="15">
      <c r="A206" s="79">
        <v>202</v>
      </c>
      <c r="B206" s="77" t="s">
        <v>538</v>
      </c>
      <c r="C206" s="77" t="s">
        <v>11</v>
      </c>
      <c r="D206" s="103">
        <v>19</v>
      </c>
      <c r="E206" s="103">
        <v>0.31825842696629214</v>
      </c>
      <c r="F206" s="102">
        <v>3</v>
      </c>
      <c r="G206" s="102">
        <v>4</v>
      </c>
      <c r="H206" s="102">
        <v>0.4191011235955056</v>
      </c>
    </row>
    <row r="207" spans="1:8" s="76" customFormat="1" ht="15">
      <c r="A207" s="79">
        <v>203</v>
      </c>
      <c r="B207" s="77" t="s">
        <v>342</v>
      </c>
      <c r="C207" s="77" t="s">
        <v>11</v>
      </c>
      <c r="D207" s="103">
        <v>4</v>
      </c>
      <c r="E207" s="103">
        <v>0.10752808988764045</v>
      </c>
      <c r="F207" s="102">
        <v>0</v>
      </c>
      <c r="G207" s="102">
        <v>31</v>
      </c>
      <c r="H207" s="102">
        <v>0.4241573033707865</v>
      </c>
    </row>
    <row r="208" spans="1:8" s="76" customFormat="1" ht="15">
      <c r="A208" s="79">
        <v>204</v>
      </c>
      <c r="B208" s="77" t="s">
        <v>540</v>
      </c>
      <c r="C208" s="77" t="s">
        <v>7</v>
      </c>
      <c r="D208" s="103">
        <v>9</v>
      </c>
      <c r="E208" s="103">
        <v>0.1101123595505618</v>
      </c>
      <c r="F208" s="102">
        <v>0</v>
      </c>
      <c r="G208" s="102">
        <v>10</v>
      </c>
      <c r="H208" s="102">
        <v>0.1097752808988764</v>
      </c>
    </row>
    <row r="209" spans="1:8" s="76" customFormat="1" ht="15">
      <c r="A209" s="79">
        <v>205</v>
      </c>
      <c r="B209" s="77" t="s">
        <v>542</v>
      </c>
      <c r="C209" s="77" t="s">
        <v>7</v>
      </c>
      <c r="D209" s="103">
        <v>2</v>
      </c>
      <c r="E209" s="103">
        <v>0.016853932584269662</v>
      </c>
      <c r="F209" s="102">
        <v>0</v>
      </c>
      <c r="G209" s="102">
        <v>0</v>
      </c>
      <c r="H209" s="102">
        <v>0</v>
      </c>
    </row>
    <row r="210" spans="1:8" s="76" customFormat="1" ht="15">
      <c r="A210" s="79">
        <v>206</v>
      </c>
      <c r="B210" s="77" t="s">
        <v>545</v>
      </c>
      <c r="C210" s="77" t="s">
        <v>7</v>
      </c>
      <c r="D210" s="103">
        <v>65</v>
      </c>
      <c r="E210" s="103">
        <v>1.0842696629213482</v>
      </c>
      <c r="F210" s="102">
        <v>9</v>
      </c>
      <c r="G210" s="102">
        <v>19</v>
      </c>
      <c r="H210" s="102">
        <v>0.21123595505617979</v>
      </c>
    </row>
    <row r="211" spans="1:8" s="76" customFormat="1" ht="15">
      <c r="A211" s="79">
        <v>207</v>
      </c>
      <c r="B211" s="77" t="s">
        <v>547</v>
      </c>
      <c r="C211" s="77" t="s">
        <v>8</v>
      </c>
      <c r="D211" s="103">
        <v>5</v>
      </c>
      <c r="E211" s="103">
        <v>0.18651685393258427</v>
      </c>
      <c r="F211" s="102">
        <v>2</v>
      </c>
      <c r="G211" s="102">
        <v>2</v>
      </c>
      <c r="H211" s="102">
        <v>0.1550561797752809</v>
      </c>
    </row>
    <row r="212" spans="1:8" s="76" customFormat="1" ht="15">
      <c r="A212" s="79">
        <v>208</v>
      </c>
      <c r="B212" s="77" t="s">
        <v>716</v>
      </c>
      <c r="C212" s="77" t="s">
        <v>9</v>
      </c>
      <c r="D212" s="103">
        <v>0</v>
      </c>
      <c r="E212" s="103">
        <v>0</v>
      </c>
      <c r="F212" s="102">
        <v>0</v>
      </c>
      <c r="G212" s="102">
        <v>4</v>
      </c>
      <c r="H212" s="102">
        <v>0.15730337078651688</v>
      </c>
    </row>
    <row r="213" spans="1:8" s="76" customFormat="1" ht="15">
      <c r="A213" s="79">
        <v>209</v>
      </c>
      <c r="B213" s="77" t="s">
        <v>20</v>
      </c>
      <c r="C213" s="77" t="s">
        <v>10</v>
      </c>
      <c r="D213" s="103">
        <v>0</v>
      </c>
      <c r="E213" s="103">
        <v>0</v>
      </c>
      <c r="F213" s="102">
        <v>0</v>
      </c>
      <c r="G213" s="102">
        <v>7</v>
      </c>
      <c r="H213" s="102">
        <v>0.1752808988764045</v>
      </c>
    </row>
    <row r="214" spans="1:8" s="76" customFormat="1" ht="15">
      <c r="A214" s="79">
        <v>210</v>
      </c>
      <c r="B214" s="77" t="s">
        <v>548</v>
      </c>
      <c r="C214" s="77" t="s">
        <v>10</v>
      </c>
      <c r="D214" s="103">
        <v>16</v>
      </c>
      <c r="E214" s="103">
        <v>0.6629213483146067</v>
      </c>
      <c r="F214" s="102">
        <v>0</v>
      </c>
      <c r="G214" s="102">
        <v>15</v>
      </c>
      <c r="H214" s="102">
        <v>0.24719101123595505</v>
      </c>
    </row>
    <row r="215" spans="1:8" s="76" customFormat="1" ht="15">
      <c r="A215" s="79">
        <v>211</v>
      </c>
      <c r="B215" s="77" t="s">
        <v>549</v>
      </c>
      <c r="C215" s="77" t="s">
        <v>6</v>
      </c>
      <c r="D215" s="103">
        <v>12</v>
      </c>
      <c r="E215" s="103">
        <v>0.22696629213483147</v>
      </c>
      <c r="F215" s="102">
        <v>6</v>
      </c>
      <c r="G215" s="102">
        <v>26</v>
      </c>
      <c r="H215" s="102">
        <v>0.7047303370786517</v>
      </c>
    </row>
    <row r="216" spans="1:8" s="76" customFormat="1" ht="15">
      <c r="A216" s="79">
        <v>212</v>
      </c>
      <c r="B216" s="77" t="s">
        <v>550</v>
      </c>
      <c r="C216" s="77" t="s">
        <v>6</v>
      </c>
      <c r="D216" s="103">
        <v>0</v>
      </c>
      <c r="E216" s="103">
        <v>0</v>
      </c>
      <c r="F216" s="102">
        <v>20</v>
      </c>
      <c r="G216" s="102">
        <v>31</v>
      </c>
      <c r="H216" s="102">
        <v>0.5438202247191011</v>
      </c>
    </row>
    <row r="217" spans="1:8" s="76" customFormat="1" ht="15">
      <c r="A217" s="79">
        <v>213</v>
      </c>
      <c r="B217" s="77" t="s">
        <v>703</v>
      </c>
      <c r="C217" s="77" t="s">
        <v>325</v>
      </c>
      <c r="D217" s="103">
        <v>5</v>
      </c>
      <c r="E217" s="103">
        <v>0.03146067415730337</v>
      </c>
      <c r="F217" s="102">
        <v>0</v>
      </c>
      <c r="G217" s="102">
        <v>9</v>
      </c>
      <c r="H217" s="102">
        <v>0.07056179775280898</v>
      </c>
    </row>
    <row r="218" spans="1:8" s="76" customFormat="1" ht="15">
      <c r="A218" s="79">
        <v>214</v>
      </c>
      <c r="B218" s="77" t="s">
        <v>708</v>
      </c>
      <c r="C218" s="77" t="s">
        <v>709</v>
      </c>
      <c r="D218" s="103">
        <v>2</v>
      </c>
      <c r="E218" s="103">
        <v>0.02808988764044944</v>
      </c>
      <c r="F218" s="102">
        <v>0</v>
      </c>
      <c r="G218" s="102">
        <v>1</v>
      </c>
      <c r="H218" s="102">
        <v>0.0898876404494382</v>
      </c>
    </row>
    <row r="219" spans="1:8" s="76" customFormat="1" ht="15">
      <c r="A219" s="79">
        <v>215</v>
      </c>
      <c r="B219" s="77" t="s">
        <v>552</v>
      </c>
      <c r="C219" s="77" t="s">
        <v>7</v>
      </c>
      <c r="D219" s="103">
        <v>7</v>
      </c>
      <c r="E219" s="103">
        <v>0.08314606741573033</v>
      </c>
      <c r="F219" s="102">
        <v>3</v>
      </c>
      <c r="G219" s="102">
        <v>1</v>
      </c>
      <c r="H219" s="102">
        <v>0.016853932584269662</v>
      </c>
    </row>
    <row r="220" spans="1:8" s="76" customFormat="1" ht="15">
      <c r="A220" s="79">
        <v>216</v>
      </c>
      <c r="B220" s="77" t="s">
        <v>555</v>
      </c>
      <c r="C220" s="77" t="s">
        <v>10</v>
      </c>
      <c r="D220" s="103">
        <v>8</v>
      </c>
      <c r="E220" s="103">
        <v>0.37865168539325844</v>
      </c>
      <c r="F220" s="102">
        <v>0</v>
      </c>
      <c r="G220" s="102">
        <v>10</v>
      </c>
      <c r="H220" s="102">
        <v>0.23651685393258426</v>
      </c>
    </row>
    <row r="221" spans="1:8" s="76" customFormat="1" ht="15">
      <c r="A221" s="79">
        <v>217</v>
      </c>
      <c r="B221" s="77" t="s">
        <v>557</v>
      </c>
      <c r="C221" s="77" t="s">
        <v>6</v>
      </c>
      <c r="D221" s="103">
        <v>7</v>
      </c>
      <c r="E221" s="103">
        <v>0.0955056179775281</v>
      </c>
      <c r="F221" s="102">
        <v>0</v>
      </c>
      <c r="G221" s="102">
        <v>16</v>
      </c>
      <c r="H221" s="102">
        <v>0.24719101123595505</v>
      </c>
    </row>
    <row r="222" spans="1:8" s="76" customFormat="1" ht="15">
      <c r="A222" s="79">
        <v>218</v>
      </c>
      <c r="B222" s="77" t="s">
        <v>558</v>
      </c>
      <c r="C222" s="77" t="s">
        <v>7</v>
      </c>
      <c r="D222" s="103">
        <v>0</v>
      </c>
      <c r="E222" s="103">
        <v>0</v>
      </c>
      <c r="F222" s="102">
        <v>0</v>
      </c>
      <c r="G222" s="102">
        <v>1</v>
      </c>
      <c r="H222" s="102">
        <v>0.008988764044943821</v>
      </c>
    </row>
    <row r="223" spans="1:8" s="76" customFormat="1" ht="15">
      <c r="A223" s="79">
        <v>219</v>
      </c>
      <c r="B223" s="77" t="s">
        <v>559</v>
      </c>
      <c r="C223" s="77" t="s">
        <v>7</v>
      </c>
      <c r="D223" s="103">
        <v>24</v>
      </c>
      <c r="E223" s="103">
        <v>0.3303370786516854</v>
      </c>
      <c r="F223" s="102">
        <v>0</v>
      </c>
      <c r="G223" s="102">
        <v>57</v>
      </c>
      <c r="H223" s="102">
        <v>1</v>
      </c>
    </row>
    <row r="224" spans="1:8" s="76" customFormat="1" ht="15">
      <c r="A224" s="79">
        <v>220</v>
      </c>
      <c r="B224" s="77" t="s">
        <v>560</v>
      </c>
      <c r="C224" s="77" t="s">
        <v>5</v>
      </c>
      <c r="D224" s="103">
        <v>2</v>
      </c>
      <c r="E224" s="103">
        <v>0.020786516853932582</v>
      </c>
      <c r="F224" s="102">
        <v>0</v>
      </c>
      <c r="G224" s="102">
        <v>6</v>
      </c>
      <c r="H224" s="102">
        <v>0.4910112359550562</v>
      </c>
    </row>
    <row r="225" spans="1:8" s="76" customFormat="1" ht="15">
      <c r="A225" s="79">
        <v>221</v>
      </c>
      <c r="B225" s="77" t="s">
        <v>610</v>
      </c>
      <c r="C225" s="77" t="s">
        <v>6</v>
      </c>
      <c r="D225" s="103">
        <v>1</v>
      </c>
      <c r="E225" s="103">
        <v>0.016853932584269662</v>
      </c>
      <c r="F225" s="102">
        <v>3</v>
      </c>
      <c r="G225" s="102">
        <v>0</v>
      </c>
      <c r="H225" s="102">
        <v>0</v>
      </c>
    </row>
    <row r="226" spans="1:8" s="76" customFormat="1" ht="15">
      <c r="A226" s="79">
        <v>222</v>
      </c>
      <c r="B226" s="77" t="s">
        <v>655</v>
      </c>
      <c r="C226" s="77" t="s">
        <v>7</v>
      </c>
      <c r="D226" s="103">
        <v>0</v>
      </c>
      <c r="E226" s="103">
        <v>0</v>
      </c>
      <c r="F226" s="102">
        <v>0</v>
      </c>
      <c r="G226" s="102">
        <v>1</v>
      </c>
      <c r="H226" s="102">
        <v>0.004831460674157303</v>
      </c>
    </row>
    <row r="227" spans="1:8" s="76" customFormat="1" ht="15">
      <c r="A227" s="79">
        <v>223</v>
      </c>
      <c r="B227" s="77" t="s">
        <v>562</v>
      </c>
      <c r="C227" s="77" t="s">
        <v>7</v>
      </c>
      <c r="D227" s="103">
        <v>37</v>
      </c>
      <c r="E227" s="103">
        <v>0.5415730337078651</v>
      </c>
      <c r="F227" s="102">
        <v>4</v>
      </c>
      <c r="G227" s="102">
        <v>76</v>
      </c>
      <c r="H227" s="102">
        <v>1.2303370786516854</v>
      </c>
    </row>
    <row r="228" spans="1:8" s="76" customFormat="1" ht="15">
      <c r="A228" s="79">
        <v>224</v>
      </c>
      <c r="B228" s="77" t="s">
        <v>563</v>
      </c>
      <c r="C228" s="77" t="s">
        <v>10</v>
      </c>
      <c r="D228" s="103">
        <v>2</v>
      </c>
      <c r="E228" s="103">
        <v>0.44382022471910115</v>
      </c>
      <c r="F228" s="102">
        <v>0</v>
      </c>
      <c r="G228" s="102">
        <v>12</v>
      </c>
      <c r="H228" s="102">
        <v>0.7039325842696629</v>
      </c>
    </row>
    <row r="229" spans="1:8" s="76" customFormat="1" ht="15">
      <c r="A229" s="79">
        <v>225</v>
      </c>
      <c r="B229" s="77" t="s">
        <v>564</v>
      </c>
      <c r="C229" s="77" t="s">
        <v>6</v>
      </c>
      <c r="D229" s="103">
        <v>2</v>
      </c>
      <c r="E229" s="103">
        <v>0.46629213483146065</v>
      </c>
      <c r="F229" s="102">
        <v>5</v>
      </c>
      <c r="G229" s="102">
        <v>6</v>
      </c>
      <c r="H229" s="102">
        <v>0.044067415730337074</v>
      </c>
    </row>
    <row r="230" spans="1:8" s="76" customFormat="1" ht="15">
      <c r="A230" s="79">
        <v>226</v>
      </c>
      <c r="B230" s="77" t="s">
        <v>577</v>
      </c>
      <c r="C230" s="77" t="s">
        <v>8</v>
      </c>
      <c r="D230" s="103">
        <v>0</v>
      </c>
      <c r="E230" s="103">
        <v>0</v>
      </c>
      <c r="F230" s="102">
        <v>0</v>
      </c>
      <c r="G230" s="102">
        <v>1</v>
      </c>
      <c r="H230" s="102">
        <v>0.0050561797752808986</v>
      </c>
    </row>
    <row r="231" spans="1:8" s="76" customFormat="1" ht="15">
      <c r="A231" s="79">
        <v>227</v>
      </c>
      <c r="B231" s="77" t="s">
        <v>565</v>
      </c>
      <c r="C231" s="77" t="s">
        <v>9</v>
      </c>
      <c r="D231" s="103">
        <v>2</v>
      </c>
      <c r="E231" s="103">
        <v>0.02808988764044944</v>
      </c>
      <c r="F231" s="102">
        <v>0</v>
      </c>
      <c r="G231" s="102">
        <v>1</v>
      </c>
      <c r="H231" s="102">
        <v>0.016853932584269662</v>
      </c>
    </row>
    <row r="232" spans="1:8" s="76" customFormat="1" ht="15">
      <c r="A232" s="79">
        <v>228</v>
      </c>
      <c r="B232" s="77" t="s">
        <v>675</v>
      </c>
      <c r="C232" s="77" t="s">
        <v>7</v>
      </c>
      <c r="D232" s="103">
        <v>1</v>
      </c>
      <c r="E232" s="103">
        <v>0.016853932584269662</v>
      </c>
      <c r="F232" s="102">
        <v>0</v>
      </c>
      <c r="G232" s="102">
        <v>1</v>
      </c>
      <c r="H232" s="102">
        <v>0.05617977528089888</v>
      </c>
    </row>
    <row r="233" spans="1:8" s="76" customFormat="1" ht="15">
      <c r="A233" s="79">
        <v>229</v>
      </c>
      <c r="B233" s="77" t="s">
        <v>566</v>
      </c>
      <c r="C233" s="77" t="s">
        <v>5</v>
      </c>
      <c r="D233" s="103">
        <v>3</v>
      </c>
      <c r="E233" s="103">
        <v>0.0348314606741573</v>
      </c>
      <c r="F233" s="102">
        <v>0</v>
      </c>
      <c r="G233" s="102">
        <v>0</v>
      </c>
      <c r="H233" s="102">
        <v>0</v>
      </c>
    </row>
    <row r="234" spans="1:8" s="76" customFormat="1" ht="15">
      <c r="A234" s="79">
        <v>230</v>
      </c>
      <c r="B234" s="77" t="s">
        <v>567</v>
      </c>
      <c r="C234" s="77" t="s">
        <v>7</v>
      </c>
      <c r="D234" s="103">
        <v>1</v>
      </c>
      <c r="E234" s="103">
        <v>0.016853932584269662</v>
      </c>
      <c r="F234" s="102">
        <v>0</v>
      </c>
      <c r="G234" s="102">
        <v>1</v>
      </c>
      <c r="H234" s="102">
        <v>0.0449438202247191</v>
      </c>
    </row>
    <row r="235" spans="1:8" s="76" customFormat="1" ht="15">
      <c r="A235" s="79">
        <v>231</v>
      </c>
      <c r="B235" s="77" t="s">
        <v>344</v>
      </c>
      <c r="C235" s="77" t="s">
        <v>6</v>
      </c>
      <c r="D235" s="103">
        <v>28</v>
      </c>
      <c r="E235" s="103">
        <v>2.5396629213483144</v>
      </c>
      <c r="F235" s="102">
        <v>0</v>
      </c>
      <c r="G235" s="102">
        <v>2</v>
      </c>
      <c r="H235" s="102">
        <v>0.033707865168539325</v>
      </c>
    </row>
    <row r="236" spans="1:8" s="76" customFormat="1" ht="15">
      <c r="A236" s="79">
        <v>232</v>
      </c>
      <c r="B236" s="77" t="s">
        <v>569</v>
      </c>
      <c r="C236" s="77" t="s">
        <v>7</v>
      </c>
      <c r="D236" s="103">
        <v>4</v>
      </c>
      <c r="E236" s="103">
        <v>0.03202247191011236</v>
      </c>
      <c r="F236" s="102">
        <v>1</v>
      </c>
      <c r="G236" s="102">
        <v>35</v>
      </c>
      <c r="H236" s="102">
        <v>0.29382022471910113</v>
      </c>
    </row>
    <row r="237" spans="1:8" s="76" customFormat="1" ht="78" customHeight="1">
      <c r="A237" s="163" t="s">
        <v>18</v>
      </c>
      <c r="B237" s="163"/>
      <c r="C237" s="163"/>
      <c r="D237" s="104">
        <f>SUM(D5:D236)</f>
        <v>1073</v>
      </c>
      <c r="E237" s="105">
        <f>SUM(E5:E236)</f>
        <v>60.32082022471907</v>
      </c>
      <c r="F237" s="105">
        <f>SUM(F5:F236)</f>
        <v>149</v>
      </c>
      <c r="G237" s="105">
        <f>SUM(G5:G236)</f>
        <v>2128</v>
      </c>
      <c r="H237" s="105">
        <f>SUM(H5:H236)</f>
        <v>38.686033707865136</v>
      </c>
    </row>
    <row r="238" s="76" customFormat="1" ht="15">
      <c r="A238" s="80"/>
    </row>
    <row r="239" s="76" customFormat="1" ht="15">
      <c r="A239" s="80"/>
    </row>
    <row r="240" s="76" customFormat="1" ht="15">
      <c r="A240" s="80"/>
    </row>
    <row r="241" s="76" customFormat="1" ht="15">
      <c r="A241" s="80"/>
    </row>
    <row r="242" s="76" customFormat="1" ht="15">
      <c r="A242" s="80"/>
    </row>
    <row r="243" s="76" customFormat="1" ht="15">
      <c r="A243" s="80"/>
    </row>
    <row r="244" s="76" customFormat="1" ht="15">
      <c r="A244" s="80"/>
    </row>
    <row r="245" s="76" customFormat="1" ht="15">
      <c r="A245" s="80"/>
    </row>
    <row r="246" s="76" customFormat="1" ht="15">
      <c r="A246" s="80"/>
    </row>
    <row r="247" s="76" customFormat="1" ht="15">
      <c r="A247" s="80"/>
    </row>
    <row r="248" s="76" customFormat="1" ht="15">
      <c r="A248" s="80"/>
    </row>
    <row r="249" s="76" customFormat="1" ht="15">
      <c r="A249" s="80"/>
    </row>
    <row r="250" s="76" customFormat="1" ht="15">
      <c r="A250" s="80"/>
    </row>
    <row r="251" s="76" customFormat="1" ht="15">
      <c r="A251" s="80"/>
    </row>
    <row r="252" s="76" customFormat="1" ht="15">
      <c r="A252" s="80"/>
    </row>
    <row r="253" s="76" customFormat="1" ht="15">
      <c r="A253" s="80"/>
    </row>
    <row r="254" s="76" customFormat="1" ht="15">
      <c r="A254" s="80"/>
    </row>
    <row r="255" s="76" customFormat="1" ht="15">
      <c r="A255" s="80"/>
    </row>
    <row r="256" s="76" customFormat="1" ht="15">
      <c r="A256" s="80"/>
    </row>
    <row r="257" s="76" customFormat="1" ht="15">
      <c r="A257" s="80"/>
    </row>
    <row r="258" s="76" customFormat="1" ht="15">
      <c r="A258" s="80"/>
    </row>
    <row r="259" s="76" customFormat="1" ht="15">
      <c r="A259" s="80"/>
    </row>
    <row r="260" s="76" customFormat="1" ht="15">
      <c r="A260" s="80"/>
    </row>
    <row r="261" s="76" customFormat="1" ht="15">
      <c r="A261" s="80"/>
    </row>
    <row r="262" s="76" customFormat="1" ht="15">
      <c r="A262" s="80"/>
    </row>
    <row r="263" s="76" customFormat="1" ht="15">
      <c r="A263" s="80"/>
    </row>
    <row r="264" s="76" customFormat="1" ht="15">
      <c r="A264" s="80"/>
    </row>
    <row r="265" s="76" customFormat="1" ht="15">
      <c r="A265" s="80"/>
    </row>
    <row r="266" s="76" customFormat="1" ht="15">
      <c r="A266" s="80"/>
    </row>
    <row r="267" s="76" customFormat="1" ht="15">
      <c r="A267" s="80"/>
    </row>
    <row r="268" s="76" customFormat="1" ht="15">
      <c r="A268" s="80"/>
    </row>
    <row r="269" s="76" customFormat="1" ht="15">
      <c r="A269" s="80"/>
    </row>
    <row r="270" s="76" customFormat="1" ht="15">
      <c r="A270" s="80"/>
    </row>
    <row r="271" s="76" customFormat="1" ht="15">
      <c r="A271" s="80"/>
    </row>
    <row r="272" s="76" customFormat="1" ht="15">
      <c r="A272" s="80"/>
    </row>
    <row r="273" s="76" customFormat="1" ht="15">
      <c r="A273" s="80"/>
    </row>
    <row r="274" s="76" customFormat="1" ht="15">
      <c r="A274" s="80"/>
    </row>
    <row r="275" s="76" customFormat="1" ht="15">
      <c r="A275" s="80"/>
    </row>
    <row r="276" s="76" customFormat="1" ht="15">
      <c r="A276" s="80"/>
    </row>
    <row r="277" s="76" customFormat="1" ht="15">
      <c r="A277" s="80"/>
    </row>
    <row r="278" s="76" customFormat="1" ht="15">
      <c r="A278" s="80"/>
    </row>
    <row r="279" s="76" customFormat="1" ht="15">
      <c r="A279" s="80"/>
    </row>
    <row r="280" s="76" customFormat="1" ht="15">
      <c r="A280" s="80"/>
    </row>
    <row r="281" s="76" customFormat="1" ht="15">
      <c r="A281" s="80"/>
    </row>
    <row r="282" s="76" customFormat="1" ht="15">
      <c r="A282" s="80"/>
    </row>
    <row r="283" s="76" customFormat="1" ht="15">
      <c r="A283" s="80"/>
    </row>
    <row r="284" s="76" customFormat="1" ht="15">
      <c r="A284" s="80"/>
    </row>
    <row r="285" s="76" customFormat="1" ht="15">
      <c r="A285" s="80"/>
    </row>
    <row r="286" s="76" customFormat="1" ht="15">
      <c r="A286" s="80"/>
    </row>
    <row r="287" s="76" customFormat="1" ht="15">
      <c r="A287" s="80"/>
    </row>
    <row r="288" s="76" customFormat="1" ht="15">
      <c r="A288" s="80"/>
    </row>
    <row r="289" s="76" customFormat="1" ht="15">
      <c r="A289" s="80"/>
    </row>
    <row r="290" s="76" customFormat="1" ht="15">
      <c r="A290" s="80"/>
    </row>
    <row r="291" s="76" customFormat="1" ht="15">
      <c r="A291" s="80"/>
    </row>
    <row r="292" s="76" customFormat="1" ht="15">
      <c r="A292" s="80"/>
    </row>
    <row r="293" s="76" customFormat="1" ht="15">
      <c r="A293" s="80"/>
    </row>
    <row r="294" s="76" customFormat="1" ht="15">
      <c r="A294" s="80"/>
    </row>
    <row r="295" s="76" customFormat="1" ht="15">
      <c r="A295" s="80"/>
    </row>
    <row r="296" s="76" customFormat="1" ht="15">
      <c r="A296" s="80"/>
    </row>
    <row r="297" s="76" customFormat="1" ht="15">
      <c r="A297" s="80"/>
    </row>
    <row r="298" s="76" customFormat="1" ht="15">
      <c r="A298" s="80"/>
    </row>
    <row r="299" s="76" customFormat="1" ht="15">
      <c r="A299" s="80"/>
    </row>
    <row r="300" s="76" customFormat="1" ht="15">
      <c r="A300" s="80"/>
    </row>
    <row r="301" s="76" customFormat="1" ht="15">
      <c r="A301" s="80"/>
    </row>
    <row r="302" s="76" customFormat="1" ht="15">
      <c r="A302" s="80"/>
    </row>
    <row r="303" spans="1:8" s="98" customFormat="1" ht="15">
      <c r="A303" s="101"/>
      <c r="B303"/>
      <c r="C303"/>
      <c r="D303"/>
      <c r="E303"/>
      <c r="F303"/>
      <c r="G303"/>
      <c r="H303"/>
    </row>
    <row r="304" spans="1:8" s="98" customFormat="1" ht="15">
      <c r="A304" s="101"/>
      <c r="B304"/>
      <c r="C304"/>
      <c r="D304"/>
      <c r="E304"/>
      <c r="F304"/>
      <c r="G304"/>
      <c r="H304"/>
    </row>
    <row r="305" spans="1:8" s="98" customFormat="1" ht="15">
      <c r="A305" s="101"/>
      <c r="B305"/>
      <c r="C305"/>
      <c r="D305"/>
      <c r="E305"/>
      <c r="F305"/>
      <c r="G305"/>
      <c r="H305"/>
    </row>
    <row r="306" spans="1:8" s="98" customFormat="1" ht="15">
      <c r="A306" s="101"/>
      <c r="B306"/>
      <c r="C306"/>
      <c r="D306"/>
      <c r="E306"/>
      <c r="F306"/>
      <c r="G306"/>
      <c r="H306"/>
    </row>
    <row r="307" spans="1:8" s="98" customFormat="1" ht="15">
      <c r="A307" s="101"/>
      <c r="B307"/>
      <c r="C307"/>
      <c r="D307"/>
      <c r="E307"/>
      <c r="F307"/>
      <c r="G307"/>
      <c r="H307"/>
    </row>
    <row r="308" spans="1:8" s="98" customFormat="1" ht="15">
      <c r="A308" s="101"/>
      <c r="B308"/>
      <c r="C308"/>
      <c r="D308"/>
      <c r="E308"/>
      <c r="F308"/>
      <c r="G308"/>
      <c r="H308"/>
    </row>
    <row r="309" spans="1:8" s="98" customFormat="1" ht="15">
      <c r="A309" s="101"/>
      <c r="B309"/>
      <c r="C309"/>
      <c r="D309"/>
      <c r="E309"/>
      <c r="F309"/>
      <c r="G309"/>
      <c r="H309"/>
    </row>
    <row r="310" spans="1:8" s="98" customFormat="1" ht="15">
      <c r="A310" s="101"/>
      <c r="B310"/>
      <c r="C310"/>
      <c r="D310"/>
      <c r="E310"/>
      <c r="F310"/>
      <c r="G310"/>
      <c r="H310"/>
    </row>
    <row r="311" spans="1:8" s="98" customFormat="1" ht="15">
      <c r="A311" s="101"/>
      <c r="B311"/>
      <c r="C311"/>
      <c r="D311"/>
      <c r="E311"/>
      <c r="F311"/>
      <c r="G311"/>
      <c r="H311"/>
    </row>
    <row r="312" spans="1:8" s="98" customFormat="1" ht="15">
      <c r="A312" s="101"/>
      <c r="B312"/>
      <c r="C312"/>
      <c r="D312"/>
      <c r="E312"/>
      <c r="F312"/>
      <c r="G312"/>
      <c r="H312"/>
    </row>
    <row r="313" spans="1:8" s="98" customFormat="1" ht="15">
      <c r="A313" s="101"/>
      <c r="B313"/>
      <c r="C313"/>
      <c r="D313"/>
      <c r="E313"/>
      <c r="F313"/>
      <c r="G313"/>
      <c r="H313"/>
    </row>
    <row r="314" spans="1:8" s="98" customFormat="1" ht="15">
      <c r="A314" s="101"/>
      <c r="B314"/>
      <c r="C314"/>
      <c r="D314"/>
      <c r="E314"/>
      <c r="F314"/>
      <c r="G314"/>
      <c r="H314"/>
    </row>
    <row r="315" spans="1:8" s="98" customFormat="1" ht="15">
      <c r="A315" s="101"/>
      <c r="B315"/>
      <c r="C315"/>
      <c r="D315"/>
      <c r="E315"/>
      <c r="F315"/>
      <c r="G315"/>
      <c r="H315"/>
    </row>
    <row r="316" spans="1:8" s="98" customFormat="1" ht="15">
      <c r="A316" s="101"/>
      <c r="B316"/>
      <c r="C316"/>
      <c r="D316"/>
      <c r="E316"/>
      <c r="F316"/>
      <c r="G316"/>
      <c r="H316"/>
    </row>
    <row r="317" spans="1:8" s="98" customFormat="1" ht="15">
      <c r="A317" s="101"/>
      <c r="B317"/>
      <c r="C317"/>
      <c r="D317"/>
      <c r="E317"/>
      <c r="F317"/>
      <c r="G317"/>
      <c r="H317"/>
    </row>
    <row r="318" spans="1:8" s="98" customFormat="1" ht="15">
      <c r="A318" s="101"/>
      <c r="B318"/>
      <c r="C318"/>
      <c r="D318"/>
      <c r="E318"/>
      <c r="F318"/>
      <c r="G318"/>
      <c r="H318"/>
    </row>
    <row r="319" spans="1:8" s="98" customFormat="1" ht="15">
      <c r="A319" s="101"/>
      <c r="B319"/>
      <c r="C319"/>
      <c r="D319"/>
      <c r="E319"/>
      <c r="F319"/>
      <c r="G319"/>
      <c r="H319"/>
    </row>
    <row r="320" spans="1:8" s="98" customFormat="1" ht="15">
      <c r="A320" s="101"/>
      <c r="B320"/>
      <c r="C320"/>
      <c r="D320"/>
      <c r="E320"/>
      <c r="F320"/>
      <c r="G320"/>
      <c r="H320"/>
    </row>
    <row r="321" spans="1:8" s="98" customFormat="1" ht="15">
      <c r="A321" s="101"/>
      <c r="B321"/>
      <c r="C321"/>
      <c r="D321"/>
      <c r="E321"/>
      <c r="F321"/>
      <c r="G321"/>
      <c r="H321"/>
    </row>
    <row r="322" spans="1:8" s="98" customFormat="1" ht="15">
      <c r="A322" s="101"/>
      <c r="B322"/>
      <c r="C322"/>
      <c r="D322"/>
      <c r="E322"/>
      <c r="F322"/>
      <c r="G322"/>
      <c r="H322"/>
    </row>
    <row r="323" spans="1:8" s="98" customFormat="1" ht="15">
      <c r="A323" s="101"/>
      <c r="B323"/>
      <c r="C323"/>
      <c r="D323"/>
      <c r="E323"/>
      <c r="F323"/>
      <c r="G323"/>
      <c r="H323"/>
    </row>
    <row r="324" spans="1:8" s="98" customFormat="1" ht="15">
      <c r="A324" s="101"/>
      <c r="B324"/>
      <c r="C324"/>
      <c r="D324"/>
      <c r="E324"/>
      <c r="F324"/>
      <c r="G324"/>
      <c r="H324"/>
    </row>
    <row r="325" spans="1:8" s="98" customFormat="1" ht="15">
      <c r="A325" s="101"/>
      <c r="B325"/>
      <c r="C325"/>
      <c r="D325"/>
      <c r="E325"/>
      <c r="F325"/>
      <c r="G325"/>
      <c r="H325"/>
    </row>
    <row r="326" spans="1:8" s="98" customFormat="1" ht="15">
      <c r="A326" s="101"/>
      <c r="B326"/>
      <c r="C326"/>
      <c r="D326"/>
      <c r="E326"/>
      <c r="F326"/>
      <c r="G326"/>
      <c r="H326"/>
    </row>
    <row r="327" spans="1:8" s="98" customFormat="1" ht="15">
      <c r="A327" s="101"/>
      <c r="B327"/>
      <c r="C327"/>
      <c r="D327"/>
      <c r="E327"/>
      <c r="F327"/>
      <c r="G327"/>
      <c r="H327"/>
    </row>
    <row r="328" spans="1:8" s="98" customFormat="1" ht="15">
      <c r="A328" s="101"/>
      <c r="B328"/>
      <c r="C328"/>
      <c r="D328"/>
      <c r="E328"/>
      <c r="F328"/>
      <c r="G328"/>
      <c r="H328"/>
    </row>
    <row r="329" spans="1:8" s="98" customFormat="1" ht="15">
      <c r="A329" s="101"/>
      <c r="B329"/>
      <c r="C329"/>
      <c r="D329"/>
      <c r="E329"/>
      <c r="F329"/>
      <c r="G329"/>
      <c r="H329"/>
    </row>
    <row r="330" spans="1:8" s="98" customFormat="1" ht="15">
      <c r="A330" s="101"/>
      <c r="B330"/>
      <c r="C330"/>
      <c r="D330"/>
      <c r="E330"/>
      <c r="F330"/>
      <c r="G330"/>
      <c r="H330"/>
    </row>
    <row r="331" spans="1:8" s="98" customFormat="1" ht="15">
      <c r="A331" s="101"/>
      <c r="B331"/>
      <c r="C331"/>
      <c r="D331"/>
      <c r="E331"/>
      <c r="F331"/>
      <c r="G331"/>
      <c r="H331"/>
    </row>
    <row r="332" spans="1:8" s="98" customFormat="1" ht="15">
      <c r="A332" s="101"/>
      <c r="B332"/>
      <c r="C332"/>
      <c r="D332"/>
      <c r="E332"/>
      <c r="F332"/>
      <c r="G332"/>
      <c r="H332"/>
    </row>
    <row r="333" spans="1:8" s="98" customFormat="1" ht="15">
      <c r="A333" s="101"/>
      <c r="B333"/>
      <c r="C333"/>
      <c r="D333"/>
      <c r="E333"/>
      <c r="F333"/>
      <c r="G333"/>
      <c r="H333"/>
    </row>
    <row r="334" spans="1:8" s="98" customFormat="1" ht="15">
      <c r="A334" s="101"/>
      <c r="B334"/>
      <c r="C334"/>
      <c r="D334"/>
      <c r="E334"/>
      <c r="F334"/>
      <c r="G334"/>
      <c r="H334"/>
    </row>
    <row r="335" spans="1:8" s="98" customFormat="1" ht="15">
      <c r="A335" s="101"/>
      <c r="B335"/>
      <c r="C335"/>
      <c r="D335"/>
      <c r="E335"/>
      <c r="F335"/>
      <c r="G335"/>
      <c r="H335"/>
    </row>
    <row r="336" spans="1:8" s="98" customFormat="1" ht="15">
      <c r="A336" s="101"/>
      <c r="B336"/>
      <c r="C336"/>
      <c r="D336"/>
      <c r="E336"/>
      <c r="F336"/>
      <c r="G336"/>
      <c r="H336"/>
    </row>
    <row r="337" spans="1:8" s="98" customFormat="1" ht="15">
      <c r="A337" s="101"/>
      <c r="B337"/>
      <c r="C337"/>
      <c r="D337"/>
      <c r="E337"/>
      <c r="F337"/>
      <c r="G337"/>
      <c r="H337"/>
    </row>
    <row r="338" spans="1:8" s="98" customFormat="1" ht="15">
      <c r="A338" s="101"/>
      <c r="B338"/>
      <c r="C338"/>
      <c r="D338"/>
      <c r="E338"/>
      <c r="F338"/>
      <c r="G338"/>
      <c r="H338"/>
    </row>
    <row r="339" spans="1:8" s="98" customFormat="1" ht="15">
      <c r="A339" s="101"/>
      <c r="B339"/>
      <c r="C339"/>
      <c r="D339"/>
      <c r="E339"/>
      <c r="F339"/>
      <c r="G339"/>
      <c r="H339"/>
    </row>
    <row r="340" spans="1:8" s="98" customFormat="1" ht="15">
      <c r="A340" s="101"/>
      <c r="B340"/>
      <c r="C340"/>
      <c r="D340"/>
      <c r="E340"/>
      <c r="F340"/>
      <c r="G340"/>
      <c r="H340"/>
    </row>
    <row r="341" spans="1:8" s="98" customFormat="1" ht="15">
      <c r="A341" s="101"/>
      <c r="B341"/>
      <c r="C341"/>
      <c r="D341"/>
      <c r="E341"/>
      <c r="F341"/>
      <c r="G341"/>
      <c r="H341"/>
    </row>
    <row r="342" spans="1:8" s="98" customFormat="1" ht="15">
      <c r="A342" s="101"/>
      <c r="B342"/>
      <c r="C342"/>
      <c r="D342"/>
      <c r="E342"/>
      <c r="F342"/>
      <c r="G342"/>
      <c r="H342"/>
    </row>
    <row r="343" spans="1:8" s="98" customFormat="1" ht="15">
      <c r="A343" s="101"/>
      <c r="B343"/>
      <c r="C343"/>
      <c r="D343"/>
      <c r="E343"/>
      <c r="F343"/>
      <c r="G343"/>
      <c r="H343"/>
    </row>
    <row r="344" spans="1:8" s="98" customFormat="1" ht="15">
      <c r="A344" s="101"/>
      <c r="B344"/>
      <c r="C344"/>
      <c r="D344"/>
      <c r="E344"/>
      <c r="F344"/>
      <c r="G344"/>
      <c r="H344"/>
    </row>
    <row r="345" spans="1:8" s="98" customFormat="1" ht="15">
      <c r="A345" s="101"/>
      <c r="B345"/>
      <c r="C345"/>
      <c r="D345"/>
      <c r="E345"/>
      <c r="F345"/>
      <c r="G345"/>
      <c r="H345"/>
    </row>
    <row r="346" spans="1:8" s="98" customFormat="1" ht="15">
      <c r="A346" s="101"/>
      <c r="B346"/>
      <c r="C346"/>
      <c r="D346"/>
      <c r="E346"/>
      <c r="F346"/>
      <c r="G346"/>
      <c r="H346"/>
    </row>
    <row r="347" spans="1:8" s="98" customFormat="1" ht="15">
      <c r="A347" s="101"/>
      <c r="B347"/>
      <c r="C347"/>
      <c r="D347"/>
      <c r="E347"/>
      <c r="F347"/>
      <c r="G347"/>
      <c r="H347"/>
    </row>
    <row r="348" spans="1:8" s="98" customFormat="1" ht="15">
      <c r="A348" s="101"/>
      <c r="B348"/>
      <c r="C348"/>
      <c r="D348"/>
      <c r="E348"/>
      <c r="F348"/>
      <c r="G348"/>
      <c r="H348"/>
    </row>
    <row r="349" spans="1:8" s="98" customFormat="1" ht="15">
      <c r="A349" s="101"/>
      <c r="B349"/>
      <c r="C349"/>
      <c r="D349"/>
      <c r="E349"/>
      <c r="F349"/>
      <c r="G349"/>
      <c r="H349"/>
    </row>
    <row r="350" spans="1:8" s="98" customFormat="1" ht="15">
      <c r="A350" s="101"/>
      <c r="B350"/>
      <c r="C350"/>
      <c r="D350"/>
      <c r="E350"/>
      <c r="F350"/>
      <c r="G350"/>
      <c r="H350"/>
    </row>
    <row r="351" spans="1:8" s="98" customFormat="1" ht="15">
      <c r="A351" s="101"/>
      <c r="B351"/>
      <c r="C351"/>
      <c r="D351"/>
      <c r="E351"/>
      <c r="F351"/>
      <c r="G351"/>
      <c r="H351"/>
    </row>
    <row r="352" spans="1:8" s="98" customFormat="1" ht="15">
      <c r="A352" s="101"/>
      <c r="B352"/>
      <c r="C352"/>
      <c r="D352"/>
      <c r="E352"/>
      <c r="F352"/>
      <c r="G352"/>
      <c r="H352"/>
    </row>
    <row r="353" spans="1:8" s="98" customFormat="1" ht="15">
      <c r="A353" s="101"/>
      <c r="B353"/>
      <c r="C353"/>
      <c r="D353"/>
      <c r="E353"/>
      <c r="F353"/>
      <c r="G353"/>
      <c r="H353"/>
    </row>
    <row r="354" spans="1:8" s="98" customFormat="1" ht="15">
      <c r="A354" s="101"/>
      <c r="B354"/>
      <c r="C354"/>
      <c r="D354"/>
      <c r="E354"/>
      <c r="F354"/>
      <c r="G354"/>
      <c r="H354"/>
    </row>
    <row r="355" spans="1:8" s="98" customFormat="1" ht="15">
      <c r="A355" s="101"/>
      <c r="B355"/>
      <c r="C355"/>
      <c r="D355"/>
      <c r="E355"/>
      <c r="F355"/>
      <c r="G355"/>
      <c r="H355"/>
    </row>
    <row r="356" spans="1:8" s="98" customFormat="1" ht="15">
      <c r="A356" s="101"/>
      <c r="B356"/>
      <c r="C356"/>
      <c r="D356"/>
      <c r="E356"/>
      <c r="F356"/>
      <c r="G356"/>
      <c r="H356"/>
    </row>
    <row r="357" spans="1:8" s="98" customFormat="1" ht="15">
      <c r="A357" s="101"/>
      <c r="B357"/>
      <c r="C357"/>
      <c r="D357"/>
      <c r="E357"/>
      <c r="F357"/>
      <c r="G357"/>
      <c r="H357"/>
    </row>
    <row r="358" spans="1:8" s="98" customFormat="1" ht="15">
      <c r="A358" s="101"/>
      <c r="B358"/>
      <c r="C358"/>
      <c r="D358"/>
      <c r="E358"/>
      <c r="F358"/>
      <c r="G358"/>
      <c r="H358"/>
    </row>
    <row r="359" spans="1:8" s="98" customFormat="1" ht="15">
      <c r="A359" s="101"/>
      <c r="B359"/>
      <c r="C359"/>
      <c r="D359"/>
      <c r="E359"/>
      <c r="F359"/>
      <c r="G359"/>
      <c r="H359"/>
    </row>
    <row r="360" spans="1:8" s="98" customFormat="1" ht="15">
      <c r="A360" s="101"/>
      <c r="B360"/>
      <c r="C360"/>
      <c r="D360"/>
      <c r="E360"/>
      <c r="F360"/>
      <c r="G360"/>
      <c r="H360"/>
    </row>
    <row r="361" spans="1:8" s="98" customFormat="1" ht="15">
      <c r="A361" s="101"/>
      <c r="B361"/>
      <c r="C361"/>
      <c r="D361"/>
      <c r="E361"/>
      <c r="F361"/>
      <c r="G361"/>
      <c r="H361"/>
    </row>
    <row r="362" spans="1:8" s="98" customFormat="1" ht="15">
      <c r="A362" s="101"/>
      <c r="B362"/>
      <c r="C362"/>
      <c r="D362"/>
      <c r="E362"/>
      <c r="F362"/>
      <c r="G362"/>
      <c r="H362"/>
    </row>
    <row r="363" spans="1:8" s="98" customFormat="1" ht="15">
      <c r="A363" s="101"/>
      <c r="B363"/>
      <c r="C363"/>
      <c r="D363"/>
      <c r="E363"/>
      <c r="F363"/>
      <c r="G363"/>
      <c r="H363"/>
    </row>
    <row r="364" spans="1:8" s="98" customFormat="1" ht="15">
      <c r="A364" s="101"/>
      <c r="B364"/>
      <c r="C364"/>
      <c r="D364"/>
      <c r="E364"/>
      <c r="F364"/>
      <c r="G364"/>
      <c r="H364"/>
    </row>
    <row r="365" spans="1:8" s="98" customFormat="1" ht="15">
      <c r="A365" s="101"/>
      <c r="B365"/>
      <c r="C365"/>
      <c r="D365"/>
      <c r="E365"/>
      <c r="F365"/>
      <c r="G365"/>
      <c r="H365"/>
    </row>
    <row r="366" spans="1:8" s="98" customFormat="1" ht="15">
      <c r="A366" s="101"/>
      <c r="B366"/>
      <c r="C366"/>
      <c r="D366"/>
      <c r="E366"/>
      <c r="F366"/>
      <c r="G366"/>
      <c r="H366"/>
    </row>
    <row r="367" spans="1:8" s="98" customFormat="1" ht="15">
      <c r="A367" s="101"/>
      <c r="B367"/>
      <c r="C367"/>
      <c r="D367"/>
      <c r="E367"/>
      <c r="F367"/>
      <c r="G367"/>
      <c r="H367"/>
    </row>
    <row r="368" spans="1:8" s="98" customFormat="1" ht="15">
      <c r="A368" s="101"/>
      <c r="B368"/>
      <c r="C368"/>
      <c r="D368"/>
      <c r="E368"/>
      <c r="F368"/>
      <c r="G368"/>
      <c r="H368"/>
    </row>
    <row r="369" spans="1:8" s="98" customFormat="1" ht="15">
      <c r="A369" s="101"/>
      <c r="B369"/>
      <c r="C369"/>
      <c r="D369"/>
      <c r="E369"/>
      <c r="F369"/>
      <c r="G369"/>
      <c r="H369"/>
    </row>
    <row r="370" spans="1:8" s="98" customFormat="1" ht="15">
      <c r="A370" s="101"/>
      <c r="B370"/>
      <c r="C370"/>
      <c r="D370"/>
      <c r="E370"/>
      <c r="F370"/>
      <c r="G370"/>
      <c r="H370"/>
    </row>
    <row r="371" spans="1:8" s="98" customFormat="1" ht="15">
      <c r="A371" s="101"/>
      <c r="B371"/>
      <c r="C371"/>
      <c r="D371"/>
      <c r="E371"/>
      <c r="F371"/>
      <c r="G371"/>
      <c r="H371"/>
    </row>
    <row r="372" spans="1:8" s="98" customFormat="1" ht="15">
      <c r="A372" s="101"/>
      <c r="B372"/>
      <c r="C372"/>
      <c r="D372"/>
      <c r="E372"/>
      <c r="F372"/>
      <c r="G372"/>
      <c r="H372"/>
    </row>
    <row r="373" spans="1:8" s="98" customFormat="1" ht="15">
      <c r="A373" s="101"/>
      <c r="B373"/>
      <c r="C373"/>
      <c r="D373"/>
      <c r="E373"/>
      <c r="F373"/>
      <c r="G373"/>
      <c r="H373"/>
    </row>
    <row r="374" spans="1:8" s="98" customFormat="1" ht="15">
      <c r="A374" s="101"/>
      <c r="B374"/>
      <c r="C374"/>
      <c r="D374"/>
      <c r="E374"/>
      <c r="F374"/>
      <c r="G374"/>
      <c r="H374"/>
    </row>
    <row r="375" spans="1:8" s="98" customFormat="1" ht="15">
      <c r="A375" s="101"/>
      <c r="B375"/>
      <c r="C375"/>
      <c r="D375"/>
      <c r="E375"/>
      <c r="F375"/>
      <c r="G375"/>
      <c r="H375"/>
    </row>
    <row r="376" spans="1:8" s="98" customFormat="1" ht="15">
      <c r="A376" s="101"/>
      <c r="B376"/>
      <c r="C376"/>
      <c r="D376"/>
      <c r="E376"/>
      <c r="F376"/>
      <c r="G376"/>
      <c r="H376"/>
    </row>
    <row r="377" spans="1:8" s="98" customFormat="1" ht="15">
      <c r="A377" s="101"/>
      <c r="B377"/>
      <c r="C377"/>
      <c r="D377"/>
      <c r="E377"/>
      <c r="F377"/>
      <c r="G377"/>
      <c r="H377"/>
    </row>
    <row r="378" spans="1:8" s="98" customFormat="1" ht="15">
      <c r="A378" s="101"/>
      <c r="B378"/>
      <c r="C378"/>
      <c r="D378"/>
      <c r="E378"/>
      <c r="F378"/>
      <c r="G378"/>
      <c r="H378"/>
    </row>
    <row r="379" spans="1:8" s="98" customFormat="1" ht="15">
      <c r="A379" s="101"/>
      <c r="B379"/>
      <c r="C379"/>
      <c r="D379"/>
      <c r="E379"/>
      <c r="F379"/>
      <c r="G379"/>
      <c r="H379"/>
    </row>
    <row r="380" spans="1:8" s="98" customFormat="1" ht="15">
      <c r="A380" s="101"/>
      <c r="B380"/>
      <c r="C380"/>
      <c r="D380"/>
      <c r="E380"/>
      <c r="F380"/>
      <c r="G380"/>
      <c r="H380"/>
    </row>
    <row r="381" spans="1:8" s="98" customFormat="1" ht="15">
      <c r="A381" s="101"/>
      <c r="B381"/>
      <c r="C381"/>
      <c r="D381"/>
      <c r="E381"/>
      <c r="F381"/>
      <c r="G381"/>
      <c r="H381"/>
    </row>
    <row r="382" spans="1:8" s="98" customFormat="1" ht="15">
      <c r="A382" s="101"/>
      <c r="B382"/>
      <c r="C382"/>
      <c r="D382"/>
      <c r="E382"/>
      <c r="F382"/>
      <c r="G382"/>
      <c r="H382"/>
    </row>
    <row r="383" spans="1:8" s="98" customFormat="1" ht="15">
      <c r="A383" s="101"/>
      <c r="B383"/>
      <c r="C383"/>
      <c r="D383"/>
      <c r="E383"/>
      <c r="F383"/>
      <c r="G383"/>
      <c r="H383"/>
    </row>
    <row r="384" spans="1:8" s="98" customFormat="1" ht="15">
      <c r="A384" s="101"/>
      <c r="B384"/>
      <c r="C384"/>
      <c r="D384"/>
      <c r="E384"/>
      <c r="F384"/>
      <c r="G384"/>
      <c r="H384"/>
    </row>
    <row r="385" spans="1:8" s="98" customFormat="1" ht="15">
      <c r="A385" s="101"/>
      <c r="B385"/>
      <c r="C385"/>
      <c r="D385"/>
      <c r="E385"/>
      <c r="F385"/>
      <c r="G385"/>
      <c r="H385"/>
    </row>
    <row r="386" spans="1:8" s="98" customFormat="1" ht="15">
      <c r="A386" s="101"/>
      <c r="B386"/>
      <c r="C386"/>
      <c r="D386"/>
      <c r="E386"/>
      <c r="F386"/>
      <c r="G386"/>
      <c r="H386"/>
    </row>
    <row r="387" spans="1:8" s="98" customFormat="1" ht="15">
      <c r="A387" s="101"/>
      <c r="B387"/>
      <c r="C387"/>
      <c r="D387"/>
      <c r="E387"/>
      <c r="F387"/>
      <c r="G387"/>
      <c r="H387"/>
    </row>
    <row r="388" spans="1:8" s="98" customFormat="1" ht="15">
      <c r="A388" s="101"/>
      <c r="B388"/>
      <c r="C388"/>
      <c r="D388"/>
      <c r="E388"/>
      <c r="F388"/>
      <c r="G388"/>
      <c r="H388"/>
    </row>
    <row r="389" spans="1:8" s="98" customFormat="1" ht="15">
      <c r="A389" s="101"/>
      <c r="B389"/>
      <c r="C389"/>
      <c r="D389"/>
      <c r="E389"/>
      <c r="F389"/>
      <c r="G389"/>
      <c r="H389"/>
    </row>
  </sheetData>
  <sheetProtection/>
  <autoFilter ref="A4:H239"/>
  <mergeCells count="8">
    <mergeCell ref="A237:C237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8"/>
  <sheetViews>
    <sheetView zoomScalePageLayoutView="0" workbookViewId="0" topLeftCell="A1">
      <selection activeCell="A257" sqref="A257:H257"/>
    </sheetView>
  </sheetViews>
  <sheetFormatPr defaultColWidth="9.140625" defaultRowHeight="15"/>
  <cols>
    <col min="1" max="1" width="7.140625" style="107" customWidth="1"/>
    <col min="2" max="2" width="29.00390625" style="107" customWidth="1"/>
    <col min="3" max="3" width="19.00390625" style="107" customWidth="1"/>
    <col min="4" max="4" width="11.28125" style="112" customWidth="1"/>
    <col min="5" max="5" width="14.8515625" style="112" customWidth="1"/>
    <col min="6" max="6" width="14.28125" style="112" customWidth="1"/>
    <col min="7" max="7" width="14.57421875" style="112" customWidth="1"/>
    <col min="8" max="8" width="14.421875" style="112" customWidth="1"/>
    <col min="9" max="16384" width="9.140625" style="107" customWidth="1"/>
  </cols>
  <sheetData>
    <row r="1" spans="1:8" ht="122.25" customHeight="1">
      <c r="A1" s="152" t="s">
        <v>746</v>
      </c>
      <c r="B1" s="153"/>
      <c r="C1" s="153"/>
      <c r="D1" s="153"/>
      <c r="E1" s="164"/>
      <c r="F1" s="164"/>
      <c r="G1" s="165"/>
      <c r="H1" s="166"/>
    </row>
    <row r="2" spans="1:8" ht="96.75" customHeight="1">
      <c r="A2" s="132" t="s">
        <v>0</v>
      </c>
      <c r="B2" s="132" t="s">
        <v>2</v>
      </c>
      <c r="C2" s="132" t="s">
        <v>3</v>
      </c>
      <c r="D2" s="136" t="s">
        <v>13</v>
      </c>
      <c r="E2" s="136"/>
      <c r="F2" s="132" t="s">
        <v>14</v>
      </c>
      <c r="G2" s="132" t="s">
        <v>15</v>
      </c>
      <c r="H2" s="132"/>
    </row>
    <row r="3" spans="1:8" ht="163.5" customHeight="1">
      <c r="A3" s="132"/>
      <c r="B3" s="132"/>
      <c r="C3" s="132"/>
      <c r="D3" s="106" t="s">
        <v>1</v>
      </c>
      <c r="E3" s="106" t="s">
        <v>747</v>
      </c>
      <c r="F3" s="132"/>
      <c r="G3" s="106" t="s">
        <v>575</v>
      </c>
      <c r="H3" s="106" t="s">
        <v>748</v>
      </c>
    </row>
    <row r="4" spans="1:8" ht="15">
      <c r="A4" s="108">
        <v>1</v>
      </c>
      <c r="B4" s="108">
        <v>2</v>
      </c>
      <c r="C4" s="108">
        <v>3</v>
      </c>
      <c r="D4" s="109">
        <v>4</v>
      </c>
      <c r="E4" s="109">
        <v>5</v>
      </c>
      <c r="F4" s="109">
        <v>6</v>
      </c>
      <c r="G4" s="109">
        <v>7</v>
      </c>
      <c r="H4" s="109">
        <v>8</v>
      </c>
    </row>
    <row r="5" spans="1:8" ht="15">
      <c r="A5" s="109">
        <v>1</v>
      </c>
      <c r="B5" s="108" t="s">
        <v>378</v>
      </c>
      <c r="C5" s="108" t="s">
        <v>8</v>
      </c>
      <c r="D5" s="109">
        <v>5</v>
      </c>
      <c r="E5" s="109">
        <v>0.069</v>
      </c>
      <c r="F5" s="109">
        <v>0</v>
      </c>
      <c r="G5" s="109">
        <v>4</v>
      </c>
      <c r="H5" s="109">
        <v>0.042</v>
      </c>
    </row>
    <row r="6" spans="1:8" ht="15">
      <c r="A6" s="109">
        <v>2</v>
      </c>
      <c r="B6" s="108" t="s">
        <v>379</v>
      </c>
      <c r="C6" s="108" t="s">
        <v>8</v>
      </c>
      <c r="D6" s="109">
        <v>13</v>
      </c>
      <c r="E6" s="109">
        <v>0.131</v>
      </c>
      <c r="F6" s="109">
        <v>0</v>
      </c>
      <c r="G6" s="109">
        <v>0</v>
      </c>
      <c r="H6" s="109">
        <v>0</v>
      </c>
    </row>
    <row r="7" spans="1:8" ht="15">
      <c r="A7" s="109">
        <v>3</v>
      </c>
      <c r="B7" s="108" t="s">
        <v>380</v>
      </c>
      <c r="C7" s="108" t="s">
        <v>8</v>
      </c>
      <c r="D7" s="109">
        <v>5</v>
      </c>
      <c r="E7" s="109">
        <v>11.26</v>
      </c>
      <c r="F7" s="109">
        <v>5</v>
      </c>
      <c r="G7" s="109">
        <v>0</v>
      </c>
      <c r="H7" s="109">
        <v>0</v>
      </c>
    </row>
    <row r="8" spans="1:8" ht="15">
      <c r="A8" s="109">
        <v>4</v>
      </c>
      <c r="B8" s="108" t="s">
        <v>731</v>
      </c>
      <c r="C8" s="108" t="s">
        <v>7</v>
      </c>
      <c r="D8" s="109">
        <v>2</v>
      </c>
      <c r="E8" s="109">
        <v>0.012</v>
      </c>
      <c r="F8" s="109">
        <v>0</v>
      </c>
      <c r="G8" s="109">
        <v>0</v>
      </c>
      <c r="H8" s="109">
        <v>0</v>
      </c>
    </row>
    <row r="9" spans="1:8" ht="15">
      <c r="A9" s="109">
        <v>5</v>
      </c>
      <c r="B9" s="108" t="s">
        <v>381</v>
      </c>
      <c r="C9" s="108" t="s">
        <v>177</v>
      </c>
      <c r="D9" s="109">
        <v>1</v>
      </c>
      <c r="E9" s="109">
        <v>0.008</v>
      </c>
      <c r="F9" s="109">
        <v>0</v>
      </c>
      <c r="G9" s="109">
        <v>0</v>
      </c>
      <c r="H9" s="109">
        <v>0</v>
      </c>
    </row>
    <row r="10" spans="1:8" ht="15">
      <c r="A10" s="109">
        <v>6</v>
      </c>
      <c r="B10" s="108" t="s">
        <v>382</v>
      </c>
      <c r="C10" s="108" t="s">
        <v>6</v>
      </c>
      <c r="D10" s="109">
        <v>3</v>
      </c>
      <c r="E10" s="109">
        <v>0.04</v>
      </c>
      <c r="F10" s="109">
        <v>2</v>
      </c>
      <c r="G10" s="109">
        <v>6</v>
      </c>
      <c r="H10" s="109">
        <v>0.08</v>
      </c>
    </row>
    <row r="11" spans="1:8" ht="15">
      <c r="A11" s="109">
        <v>7</v>
      </c>
      <c r="B11" s="108" t="s">
        <v>383</v>
      </c>
      <c r="C11" s="108" t="s">
        <v>7</v>
      </c>
      <c r="D11" s="109">
        <v>4</v>
      </c>
      <c r="E11" s="109">
        <v>0.119</v>
      </c>
      <c r="F11" s="109">
        <v>0</v>
      </c>
      <c r="G11" s="109">
        <v>0</v>
      </c>
      <c r="H11" s="109">
        <v>0</v>
      </c>
    </row>
    <row r="12" spans="1:8" ht="15">
      <c r="A12" s="109">
        <v>8</v>
      </c>
      <c r="B12" s="108" t="s">
        <v>647</v>
      </c>
      <c r="C12" s="108" t="s">
        <v>5</v>
      </c>
      <c r="D12" s="109">
        <v>2</v>
      </c>
      <c r="E12" s="109">
        <v>0.035</v>
      </c>
      <c r="F12" s="109">
        <v>1</v>
      </c>
      <c r="G12" s="109">
        <v>0</v>
      </c>
      <c r="H12" s="109">
        <v>0</v>
      </c>
    </row>
    <row r="13" spans="1:8" ht="15">
      <c r="A13" s="109">
        <v>9</v>
      </c>
      <c r="B13" s="108" t="s">
        <v>384</v>
      </c>
      <c r="C13" s="108" t="s">
        <v>7</v>
      </c>
      <c r="D13" s="109">
        <v>3</v>
      </c>
      <c r="E13" s="109">
        <v>0.073</v>
      </c>
      <c r="F13" s="109">
        <v>0</v>
      </c>
      <c r="G13" s="109">
        <v>1</v>
      </c>
      <c r="H13" s="109">
        <v>0.005</v>
      </c>
    </row>
    <row r="14" spans="1:8" ht="15">
      <c r="A14" s="109">
        <v>10</v>
      </c>
      <c r="B14" s="108" t="s">
        <v>385</v>
      </c>
      <c r="C14" s="108" t="s">
        <v>6</v>
      </c>
      <c r="D14" s="109">
        <v>13</v>
      </c>
      <c r="E14" s="109">
        <v>0.1135</v>
      </c>
      <c r="F14" s="109">
        <v>0</v>
      </c>
      <c r="G14" s="109">
        <v>1</v>
      </c>
      <c r="H14" s="109">
        <v>0.012</v>
      </c>
    </row>
    <row r="15" spans="1:8" ht="15">
      <c r="A15" s="109">
        <v>11</v>
      </c>
      <c r="B15" s="108" t="s">
        <v>386</v>
      </c>
      <c r="C15" s="108" t="s">
        <v>7</v>
      </c>
      <c r="D15" s="109">
        <v>0</v>
      </c>
      <c r="E15" s="109">
        <v>0</v>
      </c>
      <c r="F15" s="109">
        <v>0</v>
      </c>
      <c r="G15" s="109">
        <v>1</v>
      </c>
      <c r="H15" s="109">
        <v>0.009</v>
      </c>
    </row>
    <row r="16" spans="1:8" ht="15">
      <c r="A16" s="109">
        <v>12</v>
      </c>
      <c r="B16" s="108" t="s">
        <v>387</v>
      </c>
      <c r="C16" s="108" t="s">
        <v>8</v>
      </c>
      <c r="D16" s="109">
        <v>9</v>
      </c>
      <c r="E16" s="109">
        <v>1.392</v>
      </c>
      <c r="F16" s="109">
        <v>0</v>
      </c>
      <c r="G16" s="109">
        <v>1</v>
      </c>
      <c r="H16" s="109">
        <v>0.015</v>
      </c>
    </row>
    <row r="17" spans="1:8" ht="15">
      <c r="A17" s="109">
        <v>13</v>
      </c>
      <c r="B17" s="108" t="s">
        <v>388</v>
      </c>
      <c r="C17" s="108" t="s">
        <v>7</v>
      </c>
      <c r="D17" s="109">
        <v>5</v>
      </c>
      <c r="E17" s="109">
        <v>3.868</v>
      </c>
      <c r="F17" s="109">
        <v>2</v>
      </c>
      <c r="G17" s="109">
        <v>11</v>
      </c>
      <c r="H17" s="109">
        <v>0.133</v>
      </c>
    </row>
    <row r="18" spans="1:8" ht="15">
      <c r="A18" s="109">
        <v>14</v>
      </c>
      <c r="B18" s="108" t="s">
        <v>389</v>
      </c>
      <c r="C18" s="108" t="s">
        <v>6</v>
      </c>
      <c r="D18" s="109">
        <v>1</v>
      </c>
      <c r="E18" s="109">
        <v>0.014</v>
      </c>
      <c r="F18" s="109">
        <v>0</v>
      </c>
      <c r="G18" s="109">
        <v>0</v>
      </c>
      <c r="H18" s="109">
        <v>0</v>
      </c>
    </row>
    <row r="19" spans="1:8" ht="15">
      <c r="A19" s="109">
        <v>15</v>
      </c>
      <c r="B19" s="108" t="s">
        <v>328</v>
      </c>
      <c r="C19" s="108" t="s">
        <v>7</v>
      </c>
      <c r="D19" s="109">
        <v>1</v>
      </c>
      <c r="E19" s="109">
        <v>0.01</v>
      </c>
      <c r="F19" s="109">
        <v>0</v>
      </c>
      <c r="G19" s="109">
        <v>0</v>
      </c>
      <c r="H19" s="109">
        <v>0</v>
      </c>
    </row>
    <row r="20" spans="1:8" ht="15">
      <c r="A20" s="109">
        <v>16</v>
      </c>
      <c r="B20" s="108" t="s">
        <v>390</v>
      </c>
      <c r="C20" s="108" t="s">
        <v>7</v>
      </c>
      <c r="D20" s="109">
        <v>3</v>
      </c>
      <c r="E20" s="109">
        <v>0.03</v>
      </c>
      <c r="F20" s="109">
        <v>0</v>
      </c>
      <c r="G20" s="109">
        <v>1</v>
      </c>
      <c r="H20" s="109">
        <v>0.005</v>
      </c>
    </row>
    <row r="21" spans="1:8" ht="15">
      <c r="A21" s="109">
        <v>17</v>
      </c>
      <c r="B21" s="108" t="s">
        <v>648</v>
      </c>
      <c r="C21" s="108" t="s">
        <v>7</v>
      </c>
      <c r="D21" s="109">
        <v>1</v>
      </c>
      <c r="E21" s="109">
        <v>0.02</v>
      </c>
      <c r="F21" s="109">
        <v>0</v>
      </c>
      <c r="G21" s="109">
        <v>3</v>
      </c>
      <c r="H21" s="109">
        <v>0.07</v>
      </c>
    </row>
    <row r="22" spans="1:8" ht="15">
      <c r="A22" s="109">
        <v>18</v>
      </c>
      <c r="B22" s="108" t="s">
        <v>391</v>
      </c>
      <c r="C22" s="108" t="s">
        <v>8</v>
      </c>
      <c r="D22" s="109">
        <v>2</v>
      </c>
      <c r="E22" s="109">
        <v>0.167</v>
      </c>
      <c r="F22" s="109">
        <v>0</v>
      </c>
      <c r="G22" s="109">
        <v>0</v>
      </c>
      <c r="H22" s="109">
        <v>0</v>
      </c>
    </row>
    <row r="23" spans="1:8" ht="15">
      <c r="A23" s="109">
        <v>19</v>
      </c>
      <c r="B23" s="108" t="s">
        <v>584</v>
      </c>
      <c r="C23" s="108" t="s">
        <v>6</v>
      </c>
      <c r="D23" s="109">
        <v>5</v>
      </c>
      <c r="E23" s="109">
        <v>0.17</v>
      </c>
      <c r="F23" s="109">
        <v>0</v>
      </c>
      <c r="G23" s="109">
        <v>6</v>
      </c>
      <c r="H23" s="109">
        <v>0.087</v>
      </c>
    </row>
    <row r="24" spans="1:8" ht="15">
      <c r="A24" s="109">
        <v>20</v>
      </c>
      <c r="B24" s="108" t="s">
        <v>600</v>
      </c>
      <c r="C24" s="108" t="s">
        <v>8</v>
      </c>
      <c r="D24" s="109">
        <v>5</v>
      </c>
      <c r="E24" s="109">
        <v>0.05</v>
      </c>
      <c r="F24" s="109">
        <v>0</v>
      </c>
      <c r="G24" s="109">
        <v>1</v>
      </c>
      <c r="H24" s="109">
        <v>0.005</v>
      </c>
    </row>
    <row r="25" spans="1:8" ht="15">
      <c r="A25" s="109">
        <v>21</v>
      </c>
      <c r="B25" s="108" t="s">
        <v>735</v>
      </c>
      <c r="C25" s="108" t="s">
        <v>8</v>
      </c>
      <c r="D25" s="109">
        <v>2</v>
      </c>
      <c r="E25" s="109">
        <v>9</v>
      </c>
      <c r="F25" s="109">
        <v>0</v>
      </c>
      <c r="G25" s="109">
        <v>0</v>
      </c>
      <c r="H25" s="109">
        <v>0</v>
      </c>
    </row>
    <row r="26" spans="1:8" ht="15">
      <c r="A26" s="109">
        <v>22</v>
      </c>
      <c r="B26" s="108" t="s">
        <v>392</v>
      </c>
      <c r="C26" s="108" t="s">
        <v>8</v>
      </c>
      <c r="D26" s="109">
        <v>7</v>
      </c>
      <c r="E26" s="109">
        <v>0.079</v>
      </c>
      <c r="F26" s="109">
        <v>2</v>
      </c>
      <c r="G26" s="109">
        <v>3</v>
      </c>
      <c r="H26" s="109">
        <v>0.04</v>
      </c>
    </row>
    <row r="27" spans="1:8" ht="15">
      <c r="A27" s="109">
        <v>23</v>
      </c>
      <c r="B27" s="108" t="s">
        <v>394</v>
      </c>
      <c r="C27" s="108" t="s">
        <v>7</v>
      </c>
      <c r="D27" s="109">
        <v>0</v>
      </c>
      <c r="E27" s="109">
        <v>0</v>
      </c>
      <c r="F27" s="109">
        <v>0</v>
      </c>
      <c r="G27" s="109">
        <v>2</v>
      </c>
      <c r="H27" s="109">
        <v>0.018</v>
      </c>
    </row>
    <row r="28" spans="1:8" ht="15">
      <c r="A28" s="109">
        <v>24</v>
      </c>
      <c r="B28" s="108" t="s">
        <v>329</v>
      </c>
      <c r="C28" s="108" t="s">
        <v>6</v>
      </c>
      <c r="D28" s="109">
        <v>1</v>
      </c>
      <c r="E28" s="109">
        <v>0.015</v>
      </c>
      <c r="F28" s="109">
        <v>0</v>
      </c>
      <c r="G28" s="109">
        <v>1</v>
      </c>
      <c r="H28" s="109">
        <v>0.00028000000000000003</v>
      </c>
    </row>
    <row r="29" spans="1:8" ht="15">
      <c r="A29" s="109">
        <v>25</v>
      </c>
      <c r="B29" s="108" t="s">
        <v>395</v>
      </c>
      <c r="C29" s="108" t="s">
        <v>7</v>
      </c>
      <c r="D29" s="109">
        <v>3</v>
      </c>
      <c r="E29" s="109">
        <v>0.04</v>
      </c>
      <c r="F29" s="109">
        <v>0</v>
      </c>
      <c r="G29" s="109">
        <v>2</v>
      </c>
      <c r="H29" s="109">
        <v>0.017</v>
      </c>
    </row>
    <row r="30" spans="1:8" ht="15">
      <c r="A30" s="109">
        <v>26</v>
      </c>
      <c r="B30" s="108" t="s">
        <v>396</v>
      </c>
      <c r="C30" s="108" t="s">
        <v>11</v>
      </c>
      <c r="D30" s="109">
        <v>2</v>
      </c>
      <c r="E30" s="109">
        <v>0.03</v>
      </c>
      <c r="F30" s="109">
        <v>0</v>
      </c>
      <c r="G30" s="109">
        <v>2</v>
      </c>
      <c r="H30" s="109">
        <v>0.1075</v>
      </c>
    </row>
    <row r="31" spans="1:8" ht="15">
      <c r="A31" s="109">
        <v>27</v>
      </c>
      <c r="B31" s="108" t="s">
        <v>397</v>
      </c>
      <c r="C31" s="108" t="s">
        <v>7</v>
      </c>
      <c r="D31" s="109">
        <v>1</v>
      </c>
      <c r="E31" s="109">
        <v>0.012</v>
      </c>
      <c r="F31" s="109">
        <v>1</v>
      </c>
      <c r="G31" s="109">
        <v>0</v>
      </c>
      <c r="H31" s="109">
        <v>0</v>
      </c>
    </row>
    <row r="32" spans="1:8" ht="15">
      <c r="A32" s="109">
        <v>28</v>
      </c>
      <c r="B32" s="108" t="s">
        <v>719</v>
      </c>
      <c r="C32" s="108" t="s">
        <v>7</v>
      </c>
      <c r="D32" s="109">
        <v>2</v>
      </c>
      <c r="E32" s="109">
        <v>0.02</v>
      </c>
      <c r="F32" s="109">
        <v>0</v>
      </c>
      <c r="G32" s="109">
        <v>0</v>
      </c>
      <c r="H32" s="109">
        <v>0</v>
      </c>
    </row>
    <row r="33" spans="1:8" ht="15">
      <c r="A33" s="109">
        <v>29</v>
      </c>
      <c r="B33" s="108" t="s">
        <v>672</v>
      </c>
      <c r="C33" s="108" t="s">
        <v>6</v>
      </c>
      <c r="D33" s="109">
        <v>1</v>
      </c>
      <c r="E33" s="109">
        <v>3.4</v>
      </c>
      <c r="F33" s="109">
        <v>0</v>
      </c>
      <c r="G33" s="109">
        <v>0</v>
      </c>
      <c r="H33" s="109">
        <v>0</v>
      </c>
    </row>
    <row r="34" spans="1:8" ht="15">
      <c r="A34" s="109">
        <v>30</v>
      </c>
      <c r="B34" s="108" t="s">
        <v>399</v>
      </c>
      <c r="C34" s="108" t="s">
        <v>6</v>
      </c>
      <c r="D34" s="109">
        <v>22</v>
      </c>
      <c r="E34" s="109">
        <v>5.47046</v>
      </c>
      <c r="F34" s="109">
        <v>4</v>
      </c>
      <c r="G34" s="109">
        <v>1</v>
      </c>
      <c r="H34" s="109">
        <v>0.115</v>
      </c>
    </row>
    <row r="35" spans="1:8" ht="15">
      <c r="A35" s="109">
        <v>31</v>
      </c>
      <c r="B35" s="108" t="s">
        <v>592</v>
      </c>
      <c r="C35" s="108" t="s">
        <v>6</v>
      </c>
      <c r="D35" s="109">
        <v>20</v>
      </c>
      <c r="E35" s="109">
        <v>10.873</v>
      </c>
      <c r="F35" s="109">
        <v>2</v>
      </c>
      <c r="G35" s="109">
        <v>0</v>
      </c>
      <c r="H35" s="109">
        <v>0</v>
      </c>
    </row>
    <row r="36" spans="1:8" ht="15">
      <c r="A36" s="109">
        <v>32</v>
      </c>
      <c r="B36" s="108" t="s">
        <v>330</v>
      </c>
      <c r="C36" s="108" t="s">
        <v>7</v>
      </c>
      <c r="D36" s="109">
        <v>2</v>
      </c>
      <c r="E36" s="109">
        <v>0.03</v>
      </c>
      <c r="F36" s="109">
        <v>0</v>
      </c>
      <c r="G36" s="109">
        <v>0</v>
      </c>
      <c r="H36" s="109">
        <v>0</v>
      </c>
    </row>
    <row r="37" spans="1:8" ht="15">
      <c r="A37" s="109">
        <v>33</v>
      </c>
      <c r="B37" s="108" t="s">
        <v>663</v>
      </c>
      <c r="C37" s="108" t="s">
        <v>7</v>
      </c>
      <c r="D37" s="109">
        <v>4</v>
      </c>
      <c r="E37" s="109">
        <v>0.037</v>
      </c>
      <c r="F37" s="109">
        <v>0</v>
      </c>
      <c r="G37" s="109">
        <v>0</v>
      </c>
      <c r="H37" s="109">
        <v>0</v>
      </c>
    </row>
    <row r="38" spans="1:8" ht="15">
      <c r="A38" s="109">
        <v>34</v>
      </c>
      <c r="B38" s="108" t="s">
        <v>400</v>
      </c>
      <c r="C38" s="108" t="s">
        <v>6</v>
      </c>
      <c r="D38" s="109">
        <v>0</v>
      </c>
      <c r="E38" s="109">
        <v>0</v>
      </c>
      <c r="F38" s="109">
        <v>0</v>
      </c>
      <c r="G38" s="109">
        <v>3</v>
      </c>
      <c r="H38" s="109">
        <v>0.019</v>
      </c>
    </row>
    <row r="39" spans="1:8" ht="15">
      <c r="A39" s="109">
        <v>35</v>
      </c>
      <c r="B39" s="108" t="s">
        <v>401</v>
      </c>
      <c r="C39" s="108" t="s">
        <v>7</v>
      </c>
      <c r="D39" s="109">
        <v>1</v>
      </c>
      <c r="E39" s="109">
        <v>0.1</v>
      </c>
      <c r="F39" s="109">
        <v>2</v>
      </c>
      <c r="G39" s="109">
        <v>3</v>
      </c>
      <c r="H39" s="109">
        <v>0.035</v>
      </c>
    </row>
    <row r="40" spans="1:8" ht="15">
      <c r="A40" s="109">
        <v>36</v>
      </c>
      <c r="B40" s="108" t="s">
        <v>402</v>
      </c>
      <c r="C40" s="108" t="s">
        <v>7</v>
      </c>
      <c r="D40" s="109">
        <v>0</v>
      </c>
      <c r="E40" s="109">
        <v>0</v>
      </c>
      <c r="F40" s="109">
        <v>0</v>
      </c>
      <c r="G40" s="109">
        <v>2</v>
      </c>
      <c r="H40" s="109">
        <v>0.02</v>
      </c>
    </row>
    <row r="41" spans="1:8" ht="15">
      <c r="A41" s="109">
        <v>37</v>
      </c>
      <c r="B41" s="108" t="s">
        <v>403</v>
      </c>
      <c r="C41" s="108" t="s">
        <v>6</v>
      </c>
      <c r="D41" s="109">
        <v>10</v>
      </c>
      <c r="E41" s="109">
        <v>7.359</v>
      </c>
      <c r="F41" s="109">
        <v>2</v>
      </c>
      <c r="G41" s="109">
        <v>1</v>
      </c>
      <c r="H41" s="109">
        <v>0.115</v>
      </c>
    </row>
    <row r="42" spans="1:8" ht="15">
      <c r="A42" s="109">
        <v>38</v>
      </c>
      <c r="B42" s="108" t="s">
        <v>403</v>
      </c>
      <c r="C42" s="108" t="s">
        <v>8</v>
      </c>
      <c r="D42" s="109">
        <v>6</v>
      </c>
      <c r="E42" s="109">
        <v>0.063</v>
      </c>
      <c r="F42" s="109">
        <v>2</v>
      </c>
      <c r="G42" s="109">
        <v>0</v>
      </c>
      <c r="H42" s="109">
        <v>0</v>
      </c>
    </row>
    <row r="43" spans="1:8" ht="15">
      <c r="A43" s="109">
        <v>39</v>
      </c>
      <c r="B43" s="108" t="s">
        <v>602</v>
      </c>
      <c r="C43" s="108" t="s">
        <v>7</v>
      </c>
      <c r="D43" s="109">
        <v>3</v>
      </c>
      <c r="E43" s="109">
        <v>0.006</v>
      </c>
      <c r="F43" s="109">
        <v>0</v>
      </c>
      <c r="G43" s="109">
        <v>0</v>
      </c>
      <c r="H43" s="109">
        <v>0</v>
      </c>
    </row>
    <row r="44" spans="1:8" ht="15">
      <c r="A44" s="109">
        <v>40</v>
      </c>
      <c r="B44" s="108" t="s">
        <v>696</v>
      </c>
      <c r="C44" s="108" t="s">
        <v>9</v>
      </c>
      <c r="D44" s="109">
        <v>2</v>
      </c>
      <c r="E44" s="109">
        <v>23</v>
      </c>
      <c r="F44" s="109">
        <v>0</v>
      </c>
      <c r="G44" s="109">
        <v>0</v>
      </c>
      <c r="H44" s="109">
        <v>0</v>
      </c>
    </row>
    <row r="45" spans="1:8" ht="15">
      <c r="A45" s="109">
        <v>41</v>
      </c>
      <c r="B45" s="108" t="s">
        <v>404</v>
      </c>
      <c r="C45" s="108" t="s">
        <v>7</v>
      </c>
      <c r="D45" s="109">
        <v>11</v>
      </c>
      <c r="E45" s="109">
        <v>0.211</v>
      </c>
      <c r="F45" s="109">
        <v>1</v>
      </c>
      <c r="G45" s="109">
        <v>12</v>
      </c>
      <c r="H45" s="109">
        <v>0.178</v>
      </c>
    </row>
    <row r="46" spans="1:8" ht="15">
      <c r="A46" s="109">
        <v>42</v>
      </c>
      <c r="B46" s="108" t="s">
        <v>699</v>
      </c>
      <c r="C46" s="108" t="s">
        <v>7</v>
      </c>
      <c r="D46" s="109">
        <v>5</v>
      </c>
      <c r="E46" s="109">
        <v>0.02775</v>
      </c>
      <c r="F46" s="109">
        <v>2</v>
      </c>
      <c r="G46" s="109">
        <v>1</v>
      </c>
      <c r="H46" s="109">
        <v>0.01</v>
      </c>
    </row>
    <row r="47" spans="1:8" ht="15">
      <c r="A47" s="109">
        <v>43</v>
      </c>
      <c r="B47" s="108" t="s">
        <v>405</v>
      </c>
      <c r="C47" s="108" t="s">
        <v>6</v>
      </c>
      <c r="D47" s="109">
        <v>2</v>
      </c>
      <c r="E47" s="109">
        <v>0.019</v>
      </c>
      <c r="F47" s="109">
        <v>0</v>
      </c>
      <c r="G47" s="109">
        <v>0</v>
      </c>
      <c r="H47" s="109">
        <v>0</v>
      </c>
    </row>
    <row r="48" spans="1:8" ht="15">
      <c r="A48" s="109">
        <v>44</v>
      </c>
      <c r="B48" s="108" t="s">
        <v>406</v>
      </c>
      <c r="C48" s="108" t="s">
        <v>10</v>
      </c>
      <c r="D48" s="109">
        <v>6</v>
      </c>
      <c r="E48" s="109">
        <v>0.2601</v>
      </c>
      <c r="F48" s="109">
        <v>2</v>
      </c>
      <c r="G48" s="109">
        <v>5</v>
      </c>
      <c r="H48" s="109">
        <v>0.088</v>
      </c>
    </row>
    <row r="49" spans="1:8" ht="15">
      <c r="A49" s="109">
        <v>45</v>
      </c>
      <c r="B49" s="108" t="s">
        <v>406</v>
      </c>
      <c r="C49" s="108" t="s">
        <v>6</v>
      </c>
      <c r="D49" s="109">
        <v>28</v>
      </c>
      <c r="E49" s="109">
        <v>0.84764</v>
      </c>
      <c r="F49" s="109">
        <v>2</v>
      </c>
      <c r="G49" s="109">
        <v>0</v>
      </c>
      <c r="H49" s="109">
        <v>0</v>
      </c>
    </row>
    <row r="50" spans="1:8" ht="15">
      <c r="A50" s="109">
        <v>46</v>
      </c>
      <c r="B50" s="108" t="s">
        <v>407</v>
      </c>
      <c r="C50" s="108" t="s">
        <v>10</v>
      </c>
      <c r="D50" s="109">
        <v>1</v>
      </c>
      <c r="E50" s="109">
        <v>0.015</v>
      </c>
      <c r="F50" s="109">
        <v>0</v>
      </c>
      <c r="G50" s="109">
        <v>0</v>
      </c>
      <c r="H50" s="109">
        <v>0</v>
      </c>
    </row>
    <row r="51" spans="1:8" ht="15">
      <c r="A51" s="109">
        <v>47</v>
      </c>
      <c r="B51" s="108" t="s">
        <v>408</v>
      </c>
      <c r="C51" s="108" t="s">
        <v>409</v>
      </c>
      <c r="D51" s="109">
        <v>3</v>
      </c>
      <c r="E51" s="109">
        <v>0.23</v>
      </c>
      <c r="F51" s="109">
        <v>3</v>
      </c>
      <c r="G51" s="109">
        <v>0</v>
      </c>
      <c r="H51" s="109">
        <v>0</v>
      </c>
    </row>
    <row r="52" spans="1:8" ht="15">
      <c r="A52" s="109">
        <v>48</v>
      </c>
      <c r="B52" s="108" t="s">
        <v>683</v>
      </c>
      <c r="C52" s="108" t="s">
        <v>7</v>
      </c>
      <c r="D52" s="109">
        <v>1</v>
      </c>
      <c r="E52" s="109">
        <v>0.005</v>
      </c>
      <c r="F52" s="109">
        <v>0</v>
      </c>
      <c r="G52" s="109">
        <v>0</v>
      </c>
      <c r="H52" s="109">
        <v>0</v>
      </c>
    </row>
    <row r="53" spans="1:8" ht="15">
      <c r="A53" s="109">
        <v>49</v>
      </c>
      <c r="B53" s="108" t="s">
        <v>726</v>
      </c>
      <c r="C53" s="108" t="s">
        <v>7</v>
      </c>
      <c r="D53" s="109">
        <v>1</v>
      </c>
      <c r="E53" s="109">
        <v>0.26546</v>
      </c>
      <c r="F53" s="109">
        <v>0</v>
      </c>
      <c r="G53" s="109">
        <v>0</v>
      </c>
      <c r="H53" s="109">
        <v>0</v>
      </c>
    </row>
    <row r="54" spans="1:8" ht="15">
      <c r="A54" s="109">
        <v>50</v>
      </c>
      <c r="B54" s="108" t="s">
        <v>410</v>
      </c>
      <c r="C54" s="108" t="s">
        <v>5</v>
      </c>
      <c r="D54" s="109">
        <v>5</v>
      </c>
      <c r="E54" s="109">
        <v>0.125</v>
      </c>
      <c r="F54" s="109">
        <v>0</v>
      </c>
      <c r="G54" s="109">
        <v>11</v>
      </c>
      <c r="H54" s="109">
        <v>0.9075</v>
      </c>
    </row>
    <row r="55" spans="1:8" ht="15">
      <c r="A55" s="109">
        <v>51</v>
      </c>
      <c r="B55" s="108" t="s">
        <v>612</v>
      </c>
      <c r="C55" s="108" t="s">
        <v>8</v>
      </c>
      <c r="D55" s="109">
        <v>3</v>
      </c>
      <c r="E55" s="109">
        <v>0.0346</v>
      </c>
      <c r="F55" s="109">
        <v>0</v>
      </c>
      <c r="G55" s="109">
        <v>8</v>
      </c>
      <c r="H55" s="109">
        <v>0.05175</v>
      </c>
    </row>
    <row r="56" spans="1:8" ht="15">
      <c r="A56" s="109">
        <v>52</v>
      </c>
      <c r="B56" s="108" t="s">
        <v>411</v>
      </c>
      <c r="C56" s="108" t="s">
        <v>11</v>
      </c>
      <c r="D56" s="109">
        <v>2</v>
      </c>
      <c r="E56" s="109">
        <v>23</v>
      </c>
      <c r="F56" s="109">
        <v>0</v>
      </c>
      <c r="G56" s="109">
        <v>0</v>
      </c>
      <c r="H56" s="109">
        <v>0</v>
      </c>
    </row>
    <row r="57" spans="1:8" ht="15">
      <c r="A57" s="109">
        <v>53</v>
      </c>
      <c r="B57" s="108" t="s">
        <v>412</v>
      </c>
      <c r="C57" s="108" t="s">
        <v>7</v>
      </c>
      <c r="D57" s="109">
        <v>21</v>
      </c>
      <c r="E57" s="109">
        <v>0.342</v>
      </c>
      <c r="F57" s="109">
        <v>24</v>
      </c>
      <c r="G57" s="109">
        <v>29</v>
      </c>
      <c r="H57" s="109">
        <v>0.422</v>
      </c>
    </row>
    <row r="58" spans="1:8" ht="15">
      <c r="A58" s="109">
        <v>54</v>
      </c>
      <c r="B58" s="108" t="s">
        <v>413</v>
      </c>
      <c r="C58" s="108" t="s">
        <v>7</v>
      </c>
      <c r="D58" s="109">
        <v>3</v>
      </c>
      <c r="E58" s="109">
        <v>0.025</v>
      </c>
      <c r="F58" s="109">
        <v>0</v>
      </c>
      <c r="G58" s="109">
        <v>1</v>
      </c>
      <c r="H58" s="109">
        <v>0.006</v>
      </c>
    </row>
    <row r="59" spans="1:8" ht="15">
      <c r="A59" s="109">
        <v>55</v>
      </c>
      <c r="B59" s="108" t="s">
        <v>414</v>
      </c>
      <c r="C59" s="108" t="s">
        <v>7</v>
      </c>
      <c r="D59" s="109">
        <v>2</v>
      </c>
      <c r="E59" s="109">
        <v>0.005</v>
      </c>
      <c r="F59" s="109">
        <v>1</v>
      </c>
      <c r="G59" s="109">
        <v>0</v>
      </c>
      <c r="H59" s="109">
        <v>0</v>
      </c>
    </row>
    <row r="60" spans="1:8" ht="15">
      <c r="A60" s="109">
        <v>56</v>
      </c>
      <c r="B60" s="108" t="s">
        <v>415</v>
      </c>
      <c r="C60" s="108" t="s">
        <v>8</v>
      </c>
      <c r="D60" s="109">
        <v>17</v>
      </c>
      <c r="E60" s="109">
        <v>0.245</v>
      </c>
      <c r="F60" s="109">
        <v>1</v>
      </c>
      <c r="G60" s="109">
        <v>4</v>
      </c>
      <c r="H60" s="109">
        <v>0.06</v>
      </c>
    </row>
    <row r="61" spans="1:8" ht="15">
      <c r="A61" s="109">
        <v>57</v>
      </c>
      <c r="B61" s="108" t="s">
        <v>724</v>
      </c>
      <c r="C61" s="108" t="s">
        <v>5</v>
      </c>
      <c r="D61" s="109">
        <v>4</v>
      </c>
      <c r="E61" s="109">
        <v>0.045</v>
      </c>
      <c r="F61" s="109">
        <v>0</v>
      </c>
      <c r="G61" s="109">
        <v>0</v>
      </c>
      <c r="H61" s="109">
        <v>0</v>
      </c>
    </row>
    <row r="62" spans="1:8" ht="15">
      <c r="A62" s="109">
        <v>58</v>
      </c>
      <c r="B62" s="108" t="s">
        <v>416</v>
      </c>
      <c r="C62" s="108" t="s">
        <v>8</v>
      </c>
      <c r="D62" s="109">
        <v>0</v>
      </c>
      <c r="E62" s="109">
        <v>0</v>
      </c>
      <c r="F62" s="109">
        <v>0</v>
      </c>
      <c r="G62" s="109">
        <v>1</v>
      </c>
      <c r="H62" s="109">
        <v>0.06</v>
      </c>
    </row>
    <row r="63" spans="1:8" ht="15">
      <c r="A63" s="109">
        <v>59</v>
      </c>
      <c r="B63" s="108" t="s">
        <v>417</v>
      </c>
      <c r="C63" s="108" t="s">
        <v>8</v>
      </c>
      <c r="D63" s="109">
        <v>3</v>
      </c>
      <c r="E63" s="109">
        <v>0.023</v>
      </c>
      <c r="F63" s="109">
        <v>0</v>
      </c>
      <c r="G63" s="109">
        <v>6</v>
      </c>
      <c r="H63" s="109">
        <v>0.075</v>
      </c>
    </row>
    <row r="64" spans="1:8" ht="15">
      <c r="A64" s="109">
        <v>60</v>
      </c>
      <c r="B64" s="108" t="s">
        <v>418</v>
      </c>
      <c r="C64" s="108" t="s">
        <v>6</v>
      </c>
      <c r="D64" s="109">
        <v>1</v>
      </c>
      <c r="E64" s="109">
        <v>0.01</v>
      </c>
      <c r="F64" s="109">
        <v>0</v>
      </c>
      <c r="G64" s="109">
        <v>1</v>
      </c>
      <c r="H64" s="109">
        <v>0.015</v>
      </c>
    </row>
    <row r="65" spans="1:8" ht="15">
      <c r="A65" s="109">
        <v>61</v>
      </c>
      <c r="B65" s="108" t="s">
        <v>419</v>
      </c>
      <c r="C65" s="108" t="s">
        <v>6</v>
      </c>
      <c r="D65" s="109">
        <v>8</v>
      </c>
      <c r="E65" s="109">
        <v>1.3512</v>
      </c>
      <c r="F65" s="109">
        <v>2</v>
      </c>
      <c r="G65" s="109">
        <v>1</v>
      </c>
      <c r="H65" s="109">
        <v>0.015</v>
      </c>
    </row>
    <row r="66" spans="1:8" ht="15">
      <c r="A66" s="109">
        <v>62</v>
      </c>
      <c r="B66" s="108" t="s">
        <v>419</v>
      </c>
      <c r="C66" s="108" t="s">
        <v>6</v>
      </c>
      <c r="D66" s="109">
        <v>3</v>
      </c>
      <c r="E66" s="109">
        <v>0.076</v>
      </c>
      <c r="F66" s="109">
        <v>2</v>
      </c>
      <c r="G66" s="109">
        <v>0</v>
      </c>
      <c r="H66" s="109">
        <v>0</v>
      </c>
    </row>
    <row r="67" spans="1:8" ht="15">
      <c r="A67" s="109">
        <v>63</v>
      </c>
      <c r="B67" s="108" t="s">
        <v>420</v>
      </c>
      <c r="C67" s="108" t="s">
        <v>11</v>
      </c>
      <c r="D67" s="109">
        <v>2</v>
      </c>
      <c r="E67" s="109">
        <v>0.01</v>
      </c>
      <c r="F67" s="109">
        <v>3</v>
      </c>
      <c r="G67" s="109">
        <v>1</v>
      </c>
      <c r="H67" s="109">
        <v>0.01</v>
      </c>
    </row>
    <row r="68" spans="1:8" ht="15">
      <c r="A68" s="109">
        <v>64</v>
      </c>
      <c r="B68" s="108" t="s">
        <v>607</v>
      </c>
      <c r="C68" s="108" t="s">
        <v>6</v>
      </c>
      <c r="D68" s="109">
        <v>2</v>
      </c>
      <c r="E68" s="109">
        <v>0.09</v>
      </c>
      <c r="F68" s="109">
        <v>0</v>
      </c>
      <c r="G68" s="109">
        <v>1</v>
      </c>
      <c r="H68" s="109">
        <v>0.25</v>
      </c>
    </row>
    <row r="69" spans="1:8" ht="15">
      <c r="A69" s="109">
        <v>65</v>
      </c>
      <c r="B69" s="108" t="s">
        <v>725</v>
      </c>
      <c r="C69" s="108" t="s">
        <v>7</v>
      </c>
      <c r="D69" s="109">
        <v>1</v>
      </c>
      <c r="E69" s="109">
        <v>0.012</v>
      </c>
      <c r="F69" s="109">
        <v>0</v>
      </c>
      <c r="G69" s="109">
        <v>0</v>
      </c>
      <c r="H69" s="109">
        <v>0</v>
      </c>
    </row>
    <row r="70" spans="1:8" ht="15">
      <c r="A70" s="109">
        <v>66</v>
      </c>
      <c r="B70" s="108" t="s">
        <v>603</v>
      </c>
      <c r="C70" s="108" t="s">
        <v>8</v>
      </c>
      <c r="D70" s="109">
        <v>10</v>
      </c>
      <c r="E70" s="109">
        <v>0.219</v>
      </c>
      <c r="F70" s="109">
        <v>0</v>
      </c>
      <c r="G70" s="109">
        <v>0</v>
      </c>
      <c r="H70" s="109">
        <v>0</v>
      </c>
    </row>
    <row r="71" spans="1:8" ht="15">
      <c r="A71" s="109">
        <v>67</v>
      </c>
      <c r="B71" s="108" t="s">
        <v>422</v>
      </c>
      <c r="C71" s="108" t="s">
        <v>6</v>
      </c>
      <c r="D71" s="109">
        <v>2</v>
      </c>
      <c r="E71" s="109">
        <v>0.065</v>
      </c>
      <c r="F71" s="109">
        <v>0</v>
      </c>
      <c r="G71" s="109">
        <v>0</v>
      </c>
      <c r="H71" s="109">
        <v>0</v>
      </c>
    </row>
    <row r="72" spans="1:8" ht="15">
      <c r="A72" s="109">
        <v>68</v>
      </c>
      <c r="B72" s="108" t="s">
        <v>424</v>
      </c>
      <c r="C72" s="108" t="s">
        <v>7</v>
      </c>
      <c r="D72" s="109">
        <v>1</v>
      </c>
      <c r="E72" s="109">
        <v>0.015</v>
      </c>
      <c r="F72" s="109">
        <v>1</v>
      </c>
      <c r="G72" s="109">
        <v>6</v>
      </c>
      <c r="H72" s="109">
        <v>0.46</v>
      </c>
    </row>
    <row r="73" spans="1:8" ht="15">
      <c r="A73" s="109">
        <v>69</v>
      </c>
      <c r="B73" s="108" t="s">
        <v>425</v>
      </c>
      <c r="C73" s="108" t="s">
        <v>10</v>
      </c>
      <c r="D73" s="109">
        <v>8</v>
      </c>
      <c r="E73" s="109">
        <v>0.8744</v>
      </c>
      <c r="F73" s="109">
        <v>2</v>
      </c>
      <c r="G73" s="109">
        <v>2</v>
      </c>
      <c r="H73" s="109">
        <v>0.022</v>
      </c>
    </row>
    <row r="74" spans="1:8" ht="15">
      <c r="A74" s="109">
        <v>70</v>
      </c>
      <c r="B74" s="108" t="s">
        <v>426</v>
      </c>
      <c r="C74" s="108" t="s">
        <v>6</v>
      </c>
      <c r="D74" s="109">
        <v>15</v>
      </c>
      <c r="E74" s="109">
        <v>1.3898</v>
      </c>
      <c r="F74" s="109">
        <v>5</v>
      </c>
      <c r="G74" s="109">
        <v>0</v>
      </c>
      <c r="H74" s="109">
        <v>0</v>
      </c>
    </row>
    <row r="75" spans="1:8" ht="15">
      <c r="A75" s="109">
        <v>71</v>
      </c>
      <c r="B75" s="108" t="s">
        <v>427</v>
      </c>
      <c r="C75" s="108" t="s">
        <v>10</v>
      </c>
      <c r="D75" s="109">
        <v>15</v>
      </c>
      <c r="E75" s="109">
        <v>1.8280999999999998</v>
      </c>
      <c r="F75" s="109">
        <v>4</v>
      </c>
      <c r="G75" s="109">
        <v>3</v>
      </c>
      <c r="H75" s="109">
        <v>0.276</v>
      </c>
    </row>
    <row r="76" spans="1:8" ht="15">
      <c r="A76" s="109">
        <v>72</v>
      </c>
      <c r="B76" s="108" t="s">
        <v>428</v>
      </c>
      <c r="C76" s="108" t="s">
        <v>6</v>
      </c>
      <c r="D76" s="109">
        <v>2</v>
      </c>
      <c r="E76" s="109">
        <v>0.016</v>
      </c>
      <c r="F76" s="109">
        <v>0</v>
      </c>
      <c r="G76" s="109">
        <v>3</v>
      </c>
      <c r="H76" s="109">
        <v>0.016</v>
      </c>
    </row>
    <row r="77" spans="1:8" ht="15">
      <c r="A77" s="109">
        <v>73</v>
      </c>
      <c r="B77" s="108" t="s">
        <v>429</v>
      </c>
      <c r="C77" s="108" t="s">
        <v>7</v>
      </c>
      <c r="D77" s="109">
        <v>7</v>
      </c>
      <c r="E77" s="109">
        <v>0.091</v>
      </c>
      <c r="F77" s="109">
        <v>7</v>
      </c>
      <c r="G77" s="109">
        <v>3</v>
      </c>
      <c r="H77" s="109">
        <v>0.045</v>
      </c>
    </row>
    <row r="78" spans="1:8" ht="15">
      <c r="A78" s="109">
        <v>74</v>
      </c>
      <c r="B78" s="108" t="s">
        <v>430</v>
      </c>
      <c r="C78" s="108" t="s">
        <v>7</v>
      </c>
      <c r="D78" s="109">
        <v>9</v>
      </c>
      <c r="E78" s="109">
        <v>0.102</v>
      </c>
      <c r="F78" s="109">
        <v>0</v>
      </c>
      <c r="G78" s="109">
        <v>0</v>
      </c>
      <c r="H78" s="109">
        <v>0</v>
      </c>
    </row>
    <row r="79" spans="1:8" ht="15">
      <c r="A79" s="109">
        <v>75</v>
      </c>
      <c r="B79" s="108" t="s">
        <v>711</v>
      </c>
      <c r="C79" s="108" t="s">
        <v>7</v>
      </c>
      <c r="D79" s="109">
        <v>1</v>
      </c>
      <c r="E79" s="109">
        <v>0.015</v>
      </c>
      <c r="F79" s="109">
        <v>0</v>
      </c>
      <c r="G79" s="109">
        <v>0</v>
      </c>
      <c r="H79" s="109">
        <v>0</v>
      </c>
    </row>
    <row r="80" spans="1:8" ht="15">
      <c r="A80" s="109">
        <v>76</v>
      </c>
      <c r="B80" s="108" t="s">
        <v>431</v>
      </c>
      <c r="C80" s="108" t="s">
        <v>8</v>
      </c>
      <c r="D80" s="109">
        <v>3</v>
      </c>
      <c r="E80" s="109">
        <v>0.037</v>
      </c>
      <c r="F80" s="109">
        <v>0</v>
      </c>
      <c r="G80" s="109">
        <v>4</v>
      </c>
      <c r="H80" s="109">
        <v>0.05</v>
      </c>
    </row>
    <row r="81" spans="1:8" ht="15">
      <c r="A81" s="109">
        <v>77</v>
      </c>
      <c r="B81" s="108" t="s">
        <v>432</v>
      </c>
      <c r="C81" s="108" t="s">
        <v>7</v>
      </c>
      <c r="D81" s="109">
        <v>16</v>
      </c>
      <c r="E81" s="109">
        <v>0.125</v>
      </c>
      <c r="F81" s="109">
        <v>1</v>
      </c>
      <c r="G81" s="109">
        <v>15</v>
      </c>
      <c r="H81" s="109">
        <v>0.095</v>
      </c>
    </row>
    <row r="82" spans="1:8" ht="15">
      <c r="A82" s="109">
        <v>78</v>
      </c>
      <c r="B82" s="108" t="s">
        <v>433</v>
      </c>
      <c r="C82" s="108" t="s">
        <v>5</v>
      </c>
      <c r="D82" s="109">
        <v>7</v>
      </c>
      <c r="E82" s="109">
        <v>0.19</v>
      </c>
      <c r="F82" s="109">
        <v>0</v>
      </c>
      <c r="G82" s="109">
        <v>0</v>
      </c>
      <c r="H82" s="109">
        <v>0</v>
      </c>
    </row>
    <row r="83" spans="1:8" ht="15">
      <c r="A83" s="109">
        <v>79</v>
      </c>
      <c r="B83" s="108" t="s">
        <v>434</v>
      </c>
      <c r="C83" s="108" t="s">
        <v>6</v>
      </c>
      <c r="D83" s="109">
        <v>4</v>
      </c>
      <c r="E83" s="109">
        <v>0.04415</v>
      </c>
      <c r="F83" s="109">
        <v>0</v>
      </c>
      <c r="G83" s="109">
        <v>2</v>
      </c>
      <c r="H83" s="109">
        <v>0.1535</v>
      </c>
    </row>
    <row r="84" spans="1:8" ht="15">
      <c r="A84" s="109">
        <v>80</v>
      </c>
      <c r="B84" s="108" t="s">
        <v>435</v>
      </c>
      <c r="C84" s="108" t="s">
        <v>6</v>
      </c>
      <c r="D84" s="109">
        <v>1</v>
      </c>
      <c r="E84" s="109">
        <v>0.01</v>
      </c>
      <c r="F84" s="109">
        <v>0</v>
      </c>
      <c r="G84" s="109">
        <v>1</v>
      </c>
      <c r="H84" s="109">
        <v>0.01</v>
      </c>
    </row>
    <row r="85" spans="1:8" ht="15">
      <c r="A85" s="109">
        <v>81</v>
      </c>
      <c r="B85" s="108" t="s">
        <v>436</v>
      </c>
      <c r="C85" s="108" t="s">
        <v>8</v>
      </c>
      <c r="D85" s="109">
        <v>2</v>
      </c>
      <c r="E85" s="109">
        <v>0.021</v>
      </c>
      <c r="F85" s="109">
        <v>0</v>
      </c>
      <c r="G85" s="109">
        <v>3</v>
      </c>
      <c r="H85" s="109">
        <v>0.03</v>
      </c>
    </row>
    <row r="86" spans="1:8" ht="15">
      <c r="A86" s="109">
        <v>82</v>
      </c>
      <c r="B86" s="108" t="s">
        <v>678</v>
      </c>
      <c r="C86" s="108" t="s">
        <v>6</v>
      </c>
      <c r="D86" s="109">
        <v>4</v>
      </c>
      <c r="E86" s="109">
        <v>1.104</v>
      </c>
      <c r="F86" s="109">
        <v>0</v>
      </c>
      <c r="G86" s="109">
        <v>0</v>
      </c>
      <c r="H86" s="109">
        <v>0</v>
      </c>
    </row>
    <row r="87" spans="1:8" ht="15">
      <c r="A87" s="109">
        <v>83</v>
      </c>
      <c r="B87" s="108" t="s">
        <v>437</v>
      </c>
      <c r="C87" s="108" t="s">
        <v>7</v>
      </c>
      <c r="D87" s="109">
        <v>2</v>
      </c>
      <c r="E87" s="109">
        <v>0.0682</v>
      </c>
      <c r="F87" s="109">
        <v>0</v>
      </c>
      <c r="G87" s="109">
        <v>0</v>
      </c>
      <c r="H87" s="109">
        <v>0</v>
      </c>
    </row>
    <row r="88" spans="1:8" ht="15">
      <c r="A88" s="109">
        <v>84</v>
      </c>
      <c r="B88" s="108" t="s">
        <v>438</v>
      </c>
      <c r="C88" s="108" t="s">
        <v>8</v>
      </c>
      <c r="D88" s="109">
        <v>9</v>
      </c>
      <c r="E88" s="109">
        <v>0.16</v>
      </c>
      <c r="F88" s="109">
        <v>2</v>
      </c>
      <c r="G88" s="109">
        <v>2</v>
      </c>
      <c r="H88" s="109">
        <v>0.008</v>
      </c>
    </row>
    <row r="89" spans="1:8" ht="15">
      <c r="A89" s="109">
        <v>85</v>
      </c>
      <c r="B89" s="108" t="s">
        <v>659</v>
      </c>
      <c r="C89" s="108" t="s">
        <v>9</v>
      </c>
      <c r="D89" s="109">
        <v>1</v>
      </c>
      <c r="E89" s="109">
        <v>0.167</v>
      </c>
      <c r="F89" s="109">
        <v>0</v>
      </c>
      <c r="G89" s="109">
        <v>0</v>
      </c>
      <c r="H89" s="109">
        <v>0</v>
      </c>
    </row>
    <row r="90" spans="1:8" ht="15">
      <c r="A90" s="109">
        <v>86</v>
      </c>
      <c r="B90" s="108" t="s">
        <v>680</v>
      </c>
      <c r="C90" s="108" t="s">
        <v>6</v>
      </c>
      <c r="D90" s="109">
        <v>2</v>
      </c>
      <c r="E90" s="109">
        <v>0.023</v>
      </c>
      <c r="F90" s="109">
        <v>0</v>
      </c>
      <c r="G90" s="109">
        <v>0</v>
      </c>
      <c r="H90" s="109">
        <v>0</v>
      </c>
    </row>
    <row r="91" spans="1:8" ht="15">
      <c r="A91" s="109">
        <v>87</v>
      </c>
      <c r="B91" s="108" t="s">
        <v>439</v>
      </c>
      <c r="C91" s="108" t="s">
        <v>8</v>
      </c>
      <c r="D91" s="109">
        <v>4</v>
      </c>
      <c r="E91" s="109">
        <v>0.044</v>
      </c>
      <c r="F91" s="109">
        <v>1</v>
      </c>
      <c r="G91" s="109">
        <v>2</v>
      </c>
      <c r="H91" s="109">
        <v>0.013</v>
      </c>
    </row>
    <row r="92" spans="1:8" ht="15">
      <c r="A92" s="109">
        <v>88</v>
      </c>
      <c r="B92" s="108" t="s">
        <v>742</v>
      </c>
      <c r="C92" s="108" t="s">
        <v>7</v>
      </c>
      <c r="D92" s="109">
        <v>0</v>
      </c>
      <c r="E92" s="109">
        <v>0</v>
      </c>
      <c r="F92" s="109">
        <v>0</v>
      </c>
      <c r="G92" s="109">
        <v>3</v>
      </c>
      <c r="H92" s="109">
        <v>0.0036999999999999997</v>
      </c>
    </row>
    <row r="93" spans="1:8" ht="15">
      <c r="A93" s="109">
        <v>89</v>
      </c>
      <c r="B93" s="108" t="s">
        <v>739</v>
      </c>
      <c r="C93" s="108" t="s">
        <v>7</v>
      </c>
      <c r="D93" s="109">
        <v>1</v>
      </c>
      <c r="E93" s="109">
        <v>0.009</v>
      </c>
      <c r="F93" s="109">
        <v>0</v>
      </c>
      <c r="G93" s="109">
        <v>2</v>
      </c>
      <c r="H93" s="109">
        <v>0.006</v>
      </c>
    </row>
    <row r="94" spans="1:8" ht="15">
      <c r="A94" s="109">
        <v>90</v>
      </c>
      <c r="B94" s="108" t="s">
        <v>670</v>
      </c>
      <c r="C94" s="108" t="s">
        <v>7</v>
      </c>
      <c r="D94" s="109">
        <v>5</v>
      </c>
      <c r="E94" s="109">
        <v>0.062</v>
      </c>
      <c r="F94" s="109">
        <v>0</v>
      </c>
      <c r="G94" s="109">
        <v>0</v>
      </c>
      <c r="H94" s="109">
        <v>0</v>
      </c>
    </row>
    <row r="95" spans="1:8" ht="15">
      <c r="A95" s="109">
        <v>91</v>
      </c>
      <c r="B95" s="108" t="s">
        <v>442</v>
      </c>
      <c r="C95" s="108" t="s">
        <v>7</v>
      </c>
      <c r="D95" s="109">
        <v>2</v>
      </c>
      <c r="E95" s="109">
        <v>0.018</v>
      </c>
      <c r="F95" s="109">
        <v>0</v>
      </c>
      <c r="G95" s="109">
        <v>1</v>
      </c>
      <c r="H95" s="109">
        <v>0.004</v>
      </c>
    </row>
    <row r="96" spans="1:8" ht="15">
      <c r="A96" s="109">
        <v>92</v>
      </c>
      <c r="B96" s="108" t="s">
        <v>578</v>
      </c>
      <c r="C96" s="108" t="s">
        <v>7</v>
      </c>
      <c r="D96" s="109">
        <v>1</v>
      </c>
      <c r="E96" s="109">
        <v>0.05</v>
      </c>
      <c r="F96" s="109">
        <v>0</v>
      </c>
      <c r="G96" s="109">
        <v>0</v>
      </c>
      <c r="H96" s="109">
        <v>0</v>
      </c>
    </row>
    <row r="97" spans="1:8" ht="15">
      <c r="A97" s="109">
        <v>93</v>
      </c>
      <c r="B97" s="108" t="s">
        <v>660</v>
      </c>
      <c r="C97" s="108" t="s">
        <v>12</v>
      </c>
      <c r="D97" s="109">
        <v>7</v>
      </c>
      <c r="E97" s="109">
        <v>0.036</v>
      </c>
      <c r="F97" s="109">
        <v>0</v>
      </c>
      <c r="G97" s="109">
        <v>0</v>
      </c>
      <c r="H97" s="109">
        <v>0</v>
      </c>
    </row>
    <row r="98" spans="1:8" ht="15">
      <c r="A98" s="109">
        <v>94</v>
      </c>
      <c r="B98" s="108" t="s">
        <v>445</v>
      </c>
      <c r="C98" s="108" t="s">
        <v>6</v>
      </c>
      <c r="D98" s="109">
        <v>11</v>
      </c>
      <c r="E98" s="109">
        <v>0.289</v>
      </c>
      <c r="F98" s="109">
        <v>0</v>
      </c>
      <c r="G98" s="109">
        <v>1</v>
      </c>
      <c r="H98" s="109">
        <v>0.01</v>
      </c>
    </row>
    <row r="99" spans="1:8" ht="15">
      <c r="A99" s="109">
        <v>95</v>
      </c>
      <c r="B99" s="108" t="s">
        <v>446</v>
      </c>
      <c r="C99" s="108" t="s">
        <v>447</v>
      </c>
      <c r="D99" s="109">
        <v>4</v>
      </c>
      <c r="E99" s="109">
        <v>0.695</v>
      </c>
      <c r="F99" s="109">
        <v>1</v>
      </c>
      <c r="G99" s="109">
        <v>0</v>
      </c>
      <c r="H99" s="109">
        <v>0</v>
      </c>
    </row>
    <row r="100" spans="1:8" ht="15">
      <c r="A100" s="109">
        <v>96</v>
      </c>
      <c r="B100" s="108" t="s">
        <v>449</v>
      </c>
      <c r="C100" s="108" t="s">
        <v>7</v>
      </c>
      <c r="D100" s="109">
        <v>3</v>
      </c>
      <c r="E100" s="109">
        <v>0.042</v>
      </c>
      <c r="F100" s="109">
        <v>1</v>
      </c>
      <c r="G100" s="109">
        <v>2</v>
      </c>
      <c r="H100" s="109">
        <v>0.012</v>
      </c>
    </row>
    <row r="101" spans="1:8" ht="15">
      <c r="A101" s="109">
        <v>97</v>
      </c>
      <c r="B101" s="108" t="s">
        <v>608</v>
      </c>
      <c r="C101" s="108" t="s">
        <v>7</v>
      </c>
      <c r="D101" s="109">
        <v>1</v>
      </c>
      <c r="E101" s="109">
        <v>0.015</v>
      </c>
      <c r="F101" s="109">
        <v>0</v>
      </c>
      <c r="G101" s="109">
        <v>0</v>
      </c>
      <c r="H101" s="109">
        <v>0</v>
      </c>
    </row>
    <row r="102" spans="1:8" ht="15">
      <c r="A102" s="109">
        <v>98</v>
      </c>
      <c r="B102" s="108" t="s">
        <v>450</v>
      </c>
      <c r="C102" s="108" t="s">
        <v>7</v>
      </c>
      <c r="D102" s="109">
        <v>5</v>
      </c>
      <c r="E102" s="109">
        <v>0.075</v>
      </c>
      <c r="F102" s="109">
        <v>9</v>
      </c>
      <c r="G102" s="109">
        <v>7</v>
      </c>
      <c r="H102" s="109">
        <v>0.674</v>
      </c>
    </row>
    <row r="103" spans="1:8" ht="15">
      <c r="A103" s="109">
        <v>99</v>
      </c>
      <c r="B103" s="108" t="s">
        <v>451</v>
      </c>
      <c r="C103" s="108" t="s">
        <v>7</v>
      </c>
      <c r="D103" s="109">
        <v>2</v>
      </c>
      <c r="E103" s="109">
        <v>0.021</v>
      </c>
      <c r="F103" s="109">
        <v>0</v>
      </c>
      <c r="G103" s="109">
        <v>0</v>
      </c>
      <c r="H103" s="109">
        <v>0</v>
      </c>
    </row>
    <row r="104" spans="1:8" ht="15">
      <c r="A104" s="109">
        <v>100</v>
      </c>
      <c r="B104" s="108" t="s">
        <v>452</v>
      </c>
      <c r="C104" s="108" t="s">
        <v>7</v>
      </c>
      <c r="D104" s="109">
        <v>21</v>
      </c>
      <c r="E104" s="109">
        <v>0.6695</v>
      </c>
      <c r="F104" s="109">
        <v>0</v>
      </c>
      <c r="G104" s="109">
        <v>18</v>
      </c>
      <c r="H104" s="109">
        <v>0.194</v>
      </c>
    </row>
    <row r="105" spans="1:8" ht="15">
      <c r="A105" s="109">
        <v>101</v>
      </c>
      <c r="B105" s="108" t="s">
        <v>453</v>
      </c>
      <c r="C105" s="108" t="s">
        <v>7</v>
      </c>
      <c r="D105" s="109">
        <v>0</v>
      </c>
      <c r="E105" s="109">
        <v>0</v>
      </c>
      <c r="F105" s="109">
        <v>0</v>
      </c>
      <c r="G105" s="109">
        <v>1</v>
      </c>
      <c r="H105" s="109">
        <v>0.01</v>
      </c>
    </row>
    <row r="106" spans="1:8" ht="15">
      <c r="A106" s="109">
        <v>102</v>
      </c>
      <c r="B106" s="108" t="s">
        <v>454</v>
      </c>
      <c r="C106" s="108" t="s">
        <v>7</v>
      </c>
      <c r="D106" s="109">
        <v>1</v>
      </c>
      <c r="E106" s="109">
        <v>0.015</v>
      </c>
      <c r="F106" s="109">
        <v>0</v>
      </c>
      <c r="G106" s="109">
        <v>0</v>
      </c>
      <c r="H106" s="109">
        <v>0</v>
      </c>
    </row>
    <row r="107" spans="1:8" ht="15">
      <c r="A107" s="109">
        <v>103</v>
      </c>
      <c r="B107" s="108" t="s">
        <v>455</v>
      </c>
      <c r="C107" s="108" t="s">
        <v>456</v>
      </c>
      <c r="D107" s="109">
        <v>4</v>
      </c>
      <c r="E107" s="109">
        <v>0.151</v>
      </c>
      <c r="F107" s="109">
        <v>0</v>
      </c>
      <c r="G107" s="109">
        <v>4</v>
      </c>
      <c r="H107" s="109">
        <v>0.153</v>
      </c>
    </row>
    <row r="108" spans="1:8" ht="15">
      <c r="A108" s="109">
        <v>104</v>
      </c>
      <c r="B108" s="108" t="s">
        <v>587</v>
      </c>
      <c r="C108" s="108" t="s">
        <v>6</v>
      </c>
      <c r="D108" s="109">
        <v>3</v>
      </c>
      <c r="E108" s="109">
        <v>6.015</v>
      </c>
      <c r="F108" s="109">
        <v>0</v>
      </c>
      <c r="G108" s="109">
        <v>0</v>
      </c>
      <c r="H108" s="109">
        <v>0</v>
      </c>
    </row>
    <row r="109" spans="1:8" ht="15">
      <c r="A109" s="109">
        <v>105</v>
      </c>
      <c r="B109" s="108" t="s">
        <v>211</v>
      </c>
      <c r="C109" s="108" t="s">
        <v>5</v>
      </c>
      <c r="D109" s="109">
        <v>1</v>
      </c>
      <c r="E109" s="109">
        <v>0.015</v>
      </c>
      <c r="F109" s="109">
        <v>1</v>
      </c>
      <c r="G109" s="109">
        <v>1</v>
      </c>
      <c r="H109" s="109">
        <v>0.004</v>
      </c>
    </row>
    <row r="110" spans="1:8" ht="15">
      <c r="A110" s="109">
        <v>106</v>
      </c>
      <c r="B110" s="108" t="s">
        <v>458</v>
      </c>
      <c r="C110" s="108" t="s">
        <v>7</v>
      </c>
      <c r="D110" s="109">
        <v>3</v>
      </c>
      <c r="E110" s="109">
        <v>0.028</v>
      </c>
      <c r="F110" s="109">
        <v>0</v>
      </c>
      <c r="G110" s="109">
        <v>6</v>
      </c>
      <c r="H110" s="109">
        <v>0.065</v>
      </c>
    </row>
    <row r="111" spans="1:8" ht="15">
      <c r="A111" s="109">
        <v>107</v>
      </c>
      <c r="B111" s="108" t="s">
        <v>459</v>
      </c>
      <c r="C111" s="108" t="s">
        <v>7</v>
      </c>
      <c r="D111" s="109">
        <v>4</v>
      </c>
      <c r="E111" s="109">
        <v>0.015</v>
      </c>
      <c r="F111" s="109">
        <v>0</v>
      </c>
      <c r="G111" s="109">
        <v>0</v>
      </c>
      <c r="H111" s="109">
        <v>0</v>
      </c>
    </row>
    <row r="112" spans="1:8" ht="15">
      <c r="A112" s="109">
        <v>108</v>
      </c>
      <c r="B112" s="108" t="s">
        <v>460</v>
      </c>
      <c r="C112" s="108" t="s">
        <v>7</v>
      </c>
      <c r="D112" s="109">
        <v>1</v>
      </c>
      <c r="E112" s="109">
        <v>0.015</v>
      </c>
      <c r="F112" s="109">
        <v>0</v>
      </c>
      <c r="G112" s="109">
        <v>0</v>
      </c>
      <c r="H112" s="109">
        <v>0</v>
      </c>
    </row>
    <row r="113" spans="1:8" ht="15">
      <c r="A113" s="109">
        <v>109</v>
      </c>
      <c r="B113" s="108" t="s">
        <v>332</v>
      </c>
      <c r="C113" s="108" t="s">
        <v>7</v>
      </c>
      <c r="D113" s="109">
        <v>0</v>
      </c>
      <c r="E113" s="109">
        <v>0</v>
      </c>
      <c r="F113" s="109">
        <v>0</v>
      </c>
      <c r="G113" s="109">
        <v>1</v>
      </c>
      <c r="H113" s="109">
        <v>0.006</v>
      </c>
    </row>
    <row r="114" spans="1:8" ht="15">
      <c r="A114" s="109">
        <v>110</v>
      </c>
      <c r="B114" s="108" t="s">
        <v>333</v>
      </c>
      <c r="C114" s="108" t="s">
        <v>7</v>
      </c>
      <c r="D114" s="109">
        <v>1</v>
      </c>
      <c r="E114" s="109">
        <v>0.012</v>
      </c>
      <c r="F114" s="109">
        <v>0</v>
      </c>
      <c r="G114" s="109">
        <v>0</v>
      </c>
      <c r="H114" s="109">
        <v>0</v>
      </c>
    </row>
    <row r="115" spans="1:8" ht="15">
      <c r="A115" s="109">
        <v>111</v>
      </c>
      <c r="B115" s="108" t="s">
        <v>463</v>
      </c>
      <c r="C115" s="108" t="s">
        <v>10</v>
      </c>
      <c r="D115" s="109">
        <v>7</v>
      </c>
      <c r="E115" s="109">
        <v>0.57</v>
      </c>
      <c r="F115" s="109">
        <v>7</v>
      </c>
      <c r="G115" s="109">
        <v>3</v>
      </c>
      <c r="H115" s="109">
        <v>0.126</v>
      </c>
    </row>
    <row r="116" spans="1:8" ht="15">
      <c r="A116" s="109">
        <v>112</v>
      </c>
      <c r="B116" s="108" t="s">
        <v>464</v>
      </c>
      <c r="C116" s="108" t="s">
        <v>7</v>
      </c>
      <c r="D116" s="109">
        <v>2</v>
      </c>
      <c r="E116" s="109">
        <v>0.019</v>
      </c>
      <c r="F116" s="109">
        <v>0</v>
      </c>
      <c r="G116" s="109">
        <v>0</v>
      </c>
      <c r="H116" s="109">
        <v>0</v>
      </c>
    </row>
    <row r="117" spans="1:8" ht="15">
      <c r="A117" s="109">
        <v>113</v>
      </c>
      <c r="B117" s="108" t="s">
        <v>465</v>
      </c>
      <c r="C117" s="108" t="s">
        <v>7</v>
      </c>
      <c r="D117" s="109">
        <v>2</v>
      </c>
      <c r="E117" s="109">
        <v>0.100529</v>
      </c>
      <c r="F117" s="109">
        <v>0</v>
      </c>
      <c r="G117" s="109">
        <v>1</v>
      </c>
      <c r="H117" s="109">
        <v>0.001</v>
      </c>
    </row>
    <row r="118" spans="1:8" ht="15">
      <c r="A118" s="109">
        <v>114</v>
      </c>
      <c r="B118" s="108" t="s">
        <v>466</v>
      </c>
      <c r="C118" s="108" t="s">
        <v>8</v>
      </c>
      <c r="D118" s="109">
        <v>4</v>
      </c>
      <c r="E118" s="109">
        <v>0.16</v>
      </c>
      <c r="F118" s="109">
        <v>0</v>
      </c>
      <c r="G118" s="109">
        <v>0</v>
      </c>
      <c r="H118" s="109">
        <v>0</v>
      </c>
    </row>
    <row r="119" spans="1:8" ht="15">
      <c r="A119" s="109">
        <v>115</v>
      </c>
      <c r="B119" s="108" t="s">
        <v>467</v>
      </c>
      <c r="C119" s="108" t="s">
        <v>6</v>
      </c>
      <c r="D119" s="109">
        <v>76</v>
      </c>
      <c r="E119" s="109">
        <v>0.752</v>
      </c>
      <c r="F119" s="109">
        <v>1</v>
      </c>
      <c r="G119" s="109">
        <v>10</v>
      </c>
      <c r="H119" s="109">
        <v>0.09</v>
      </c>
    </row>
    <row r="120" spans="1:8" ht="15">
      <c r="A120" s="109">
        <v>116</v>
      </c>
      <c r="B120" s="108" t="s">
        <v>469</v>
      </c>
      <c r="C120" s="108" t="s">
        <v>10</v>
      </c>
      <c r="D120" s="109">
        <v>3</v>
      </c>
      <c r="E120" s="109">
        <v>0.04728</v>
      </c>
      <c r="F120" s="109">
        <v>3</v>
      </c>
      <c r="G120" s="109">
        <v>1</v>
      </c>
      <c r="H120" s="109">
        <v>0.2726</v>
      </c>
    </row>
    <row r="121" spans="1:8" ht="15">
      <c r="A121" s="109">
        <v>117</v>
      </c>
      <c r="B121" s="108" t="s">
        <v>470</v>
      </c>
      <c r="C121" s="108" t="s">
        <v>8</v>
      </c>
      <c r="D121" s="109">
        <v>3</v>
      </c>
      <c r="E121" s="109">
        <v>0.417</v>
      </c>
      <c r="F121" s="109">
        <v>0</v>
      </c>
      <c r="G121" s="109">
        <v>1</v>
      </c>
      <c r="H121" s="109">
        <v>0.012</v>
      </c>
    </row>
    <row r="122" spans="1:8" ht="15">
      <c r="A122" s="109">
        <v>118</v>
      </c>
      <c r="B122" s="108" t="s">
        <v>471</v>
      </c>
      <c r="C122" s="108" t="s">
        <v>6</v>
      </c>
      <c r="D122" s="109">
        <v>15</v>
      </c>
      <c r="E122" s="109">
        <v>3.03</v>
      </c>
      <c r="F122" s="109">
        <v>5</v>
      </c>
      <c r="G122" s="109">
        <v>0</v>
      </c>
      <c r="H122" s="109">
        <v>0</v>
      </c>
    </row>
    <row r="123" spans="1:8" ht="15">
      <c r="A123" s="109">
        <v>119</v>
      </c>
      <c r="B123" s="108" t="s">
        <v>585</v>
      </c>
      <c r="C123" s="108" t="s">
        <v>7</v>
      </c>
      <c r="D123" s="109">
        <v>0</v>
      </c>
      <c r="E123" s="109">
        <v>0</v>
      </c>
      <c r="F123" s="109">
        <v>0</v>
      </c>
      <c r="G123" s="109">
        <v>1</v>
      </c>
      <c r="H123" s="109">
        <v>0.015</v>
      </c>
    </row>
    <row r="124" spans="1:8" ht="15">
      <c r="A124" s="109">
        <v>120</v>
      </c>
      <c r="B124" s="108" t="s">
        <v>732</v>
      </c>
      <c r="C124" s="108" t="s">
        <v>6</v>
      </c>
      <c r="D124" s="109">
        <v>1</v>
      </c>
      <c r="E124" s="109">
        <v>0.0705</v>
      </c>
      <c r="F124" s="109">
        <v>0</v>
      </c>
      <c r="G124" s="109">
        <v>0</v>
      </c>
      <c r="H124" s="109">
        <v>0</v>
      </c>
    </row>
    <row r="125" spans="1:8" ht="15">
      <c r="A125" s="109">
        <v>121</v>
      </c>
      <c r="B125" s="108" t="s">
        <v>472</v>
      </c>
      <c r="C125" s="108" t="s">
        <v>8</v>
      </c>
      <c r="D125" s="109">
        <v>24</v>
      </c>
      <c r="E125" s="109">
        <v>0.30556</v>
      </c>
      <c r="F125" s="109">
        <v>5</v>
      </c>
      <c r="G125" s="109">
        <v>8</v>
      </c>
      <c r="H125" s="109">
        <v>0.115</v>
      </c>
    </row>
    <row r="126" spans="1:8" ht="15">
      <c r="A126" s="109">
        <v>122</v>
      </c>
      <c r="B126" s="108" t="s">
        <v>473</v>
      </c>
      <c r="C126" s="108" t="s">
        <v>8</v>
      </c>
      <c r="D126" s="109">
        <v>1</v>
      </c>
      <c r="E126" s="109">
        <v>0.015</v>
      </c>
      <c r="F126" s="109">
        <v>1</v>
      </c>
      <c r="G126" s="109">
        <v>2</v>
      </c>
      <c r="H126" s="109">
        <v>0.016</v>
      </c>
    </row>
    <row r="127" spans="1:8" ht="15">
      <c r="A127" s="109">
        <v>123</v>
      </c>
      <c r="B127" s="108" t="s">
        <v>598</v>
      </c>
      <c r="C127" s="108" t="s">
        <v>7</v>
      </c>
      <c r="D127" s="109">
        <v>2</v>
      </c>
      <c r="E127" s="109">
        <v>0.026</v>
      </c>
      <c r="F127" s="109">
        <v>0</v>
      </c>
      <c r="G127" s="109">
        <v>2</v>
      </c>
      <c r="H127" s="109">
        <v>0.016</v>
      </c>
    </row>
    <row r="128" spans="1:8" ht="15">
      <c r="A128" s="109">
        <v>124</v>
      </c>
      <c r="B128" s="108" t="s">
        <v>336</v>
      </c>
      <c r="C128" s="108" t="s">
        <v>7</v>
      </c>
      <c r="D128" s="109">
        <v>5</v>
      </c>
      <c r="E128" s="109">
        <v>0.051</v>
      </c>
      <c r="F128" s="109">
        <v>0</v>
      </c>
      <c r="G128" s="109">
        <v>0</v>
      </c>
      <c r="H128" s="109">
        <v>0</v>
      </c>
    </row>
    <row r="129" spans="1:8" ht="15">
      <c r="A129" s="109">
        <v>125</v>
      </c>
      <c r="B129" s="108" t="s">
        <v>580</v>
      </c>
      <c r="C129" s="108" t="s">
        <v>7</v>
      </c>
      <c r="D129" s="109">
        <v>0</v>
      </c>
      <c r="E129" s="109">
        <v>0</v>
      </c>
      <c r="F129" s="109">
        <v>0</v>
      </c>
      <c r="G129" s="109">
        <v>1</v>
      </c>
      <c r="H129" s="109">
        <v>0.015</v>
      </c>
    </row>
    <row r="130" spans="1:8" ht="15">
      <c r="A130" s="109">
        <v>126</v>
      </c>
      <c r="B130" s="108" t="s">
        <v>337</v>
      </c>
      <c r="C130" s="108" t="s">
        <v>6</v>
      </c>
      <c r="D130" s="109">
        <v>3</v>
      </c>
      <c r="E130" s="109">
        <v>0.123</v>
      </c>
      <c r="F130" s="109">
        <v>0</v>
      </c>
      <c r="G130" s="109">
        <v>0</v>
      </c>
      <c r="H130" s="109">
        <v>0</v>
      </c>
    </row>
    <row r="131" spans="1:8" ht="15">
      <c r="A131" s="109">
        <v>127</v>
      </c>
      <c r="B131" s="108" t="s">
        <v>474</v>
      </c>
      <c r="C131" s="108" t="s">
        <v>6</v>
      </c>
      <c r="D131" s="109">
        <v>24</v>
      </c>
      <c r="E131" s="109">
        <v>0.7362799999999999</v>
      </c>
      <c r="F131" s="109">
        <v>3</v>
      </c>
      <c r="G131" s="109">
        <v>3</v>
      </c>
      <c r="H131" s="109">
        <v>0.09528</v>
      </c>
    </row>
    <row r="132" spans="1:8" ht="15">
      <c r="A132" s="109">
        <v>128</v>
      </c>
      <c r="B132" s="108" t="s">
        <v>474</v>
      </c>
      <c r="C132" s="108" t="s">
        <v>8</v>
      </c>
      <c r="D132" s="109">
        <v>7</v>
      </c>
      <c r="E132" s="109">
        <v>0.078</v>
      </c>
      <c r="F132" s="109">
        <v>3</v>
      </c>
      <c r="G132" s="109">
        <v>3</v>
      </c>
      <c r="H132" s="109">
        <v>0.09528</v>
      </c>
    </row>
    <row r="133" spans="1:8" ht="15">
      <c r="A133" s="109">
        <v>129</v>
      </c>
      <c r="B133" s="108" t="s">
        <v>475</v>
      </c>
      <c r="C133" s="108" t="s">
        <v>7</v>
      </c>
      <c r="D133" s="109">
        <v>2</v>
      </c>
      <c r="E133" s="109">
        <v>0.015</v>
      </c>
      <c r="F133" s="109">
        <v>0</v>
      </c>
      <c r="G133" s="109">
        <v>3</v>
      </c>
      <c r="H133" s="109">
        <v>0.024</v>
      </c>
    </row>
    <row r="134" spans="1:8" ht="15">
      <c r="A134" s="109">
        <v>130</v>
      </c>
      <c r="B134" s="108" t="s">
        <v>476</v>
      </c>
      <c r="C134" s="108" t="s">
        <v>9</v>
      </c>
      <c r="D134" s="109">
        <v>9</v>
      </c>
      <c r="E134" s="109">
        <v>0.088</v>
      </c>
      <c r="F134" s="109">
        <v>1</v>
      </c>
      <c r="G134" s="109">
        <v>2</v>
      </c>
      <c r="H134" s="109">
        <v>0.021</v>
      </c>
    </row>
    <row r="135" spans="1:8" ht="15">
      <c r="A135" s="109">
        <v>131</v>
      </c>
      <c r="B135" s="108" t="s">
        <v>477</v>
      </c>
      <c r="C135" s="108" t="s">
        <v>7</v>
      </c>
      <c r="D135" s="109">
        <v>2</v>
      </c>
      <c r="E135" s="109">
        <v>0.0175</v>
      </c>
      <c r="F135" s="109">
        <v>0</v>
      </c>
      <c r="G135" s="109">
        <v>0</v>
      </c>
      <c r="H135" s="109">
        <v>0</v>
      </c>
    </row>
    <row r="136" spans="1:8" ht="15">
      <c r="A136" s="109">
        <v>132</v>
      </c>
      <c r="B136" s="108" t="s">
        <v>478</v>
      </c>
      <c r="C136" s="108" t="s">
        <v>10</v>
      </c>
      <c r="D136" s="109">
        <v>1</v>
      </c>
      <c r="E136" s="109">
        <v>0.015</v>
      </c>
      <c r="F136" s="109">
        <v>1</v>
      </c>
      <c r="G136" s="109">
        <v>1</v>
      </c>
      <c r="H136" s="109">
        <v>0.005</v>
      </c>
    </row>
    <row r="137" spans="1:8" ht="15">
      <c r="A137" s="109">
        <v>133</v>
      </c>
      <c r="B137" s="108" t="s">
        <v>736</v>
      </c>
      <c r="C137" s="108" t="s">
        <v>7</v>
      </c>
      <c r="D137" s="109">
        <v>1</v>
      </c>
      <c r="E137" s="109">
        <v>0.099</v>
      </c>
      <c r="F137" s="109">
        <v>1</v>
      </c>
      <c r="G137" s="109">
        <v>0</v>
      </c>
      <c r="H137" s="109">
        <v>0</v>
      </c>
    </row>
    <row r="138" spans="1:8" ht="15">
      <c r="A138" s="109">
        <v>134</v>
      </c>
      <c r="B138" s="108" t="s">
        <v>479</v>
      </c>
      <c r="C138" s="108" t="s">
        <v>7</v>
      </c>
      <c r="D138" s="109">
        <v>11</v>
      </c>
      <c r="E138" s="109">
        <v>0.113</v>
      </c>
      <c r="F138" s="109">
        <v>0</v>
      </c>
      <c r="G138" s="109">
        <v>4</v>
      </c>
      <c r="H138" s="109">
        <v>0.103</v>
      </c>
    </row>
    <row r="139" spans="1:8" ht="15">
      <c r="A139" s="109">
        <v>248</v>
      </c>
      <c r="B139" s="108" t="s">
        <v>480</v>
      </c>
      <c r="C139" s="108" t="s">
        <v>7</v>
      </c>
      <c r="D139" s="109">
        <v>0</v>
      </c>
      <c r="E139" s="109">
        <v>0</v>
      </c>
      <c r="F139" s="109">
        <v>1</v>
      </c>
      <c r="G139" s="109">
        <v>0</v>
      </c>
      <c r="H139" s="109">
        <v>0</v>
      </c>
    </row>
    <row r="140" spans="1:8" ht="15">
      <c r="A140" s="109">
        <v>135</v>
      </c>
      <c r="B140" s="108" t="s">
        <v>481</v>
      </c>
      <c r="C140" s="108" t="s">
        <v>10</v>
      </c>
      <c r="D140" s="109">
        <v>1</v>
      </c>
      <c r="E140" s="109">
        <v>0.05</v>
      </c>
      <c r="F140" s="109">
        <v>0</v>
      </c>
      <c r="G140" s="109">
        <v>0</v>
      </c>
      <c r="H140" s="109">
        <v>0</v>
      </c>
    </row>
    <row r="141" spans="1:8" ht="15">
      <c r="A141" s="109">
        <v>136</v>
      </c>
      <c r="B141" s="108" t="s">
        <v>482</v>
      </c>
      <c r="C141" s="108" t="s">
        <v>6</v>
      </c>
      <c r="D141" s="109">
        <v>4</v>
      </c>
      <c r="E141" s="109">
        <v>0.0395</v>
      </c>
      <c r="F141" s="109">
        <v>1</v>
      </c>
      <c r="G141" s="109">
        <v>4</v>
      </c>
      <c r="H141" s="109">
        <v>0.0375</v>
      </c>
    </row>
    <row r="142" spans="1:8" ht="15">
      <c r="A142" s="109">
        <v>137</v>
      </c>
      <c r="B142" s="108" t="s">
        <v>734</v>
      </c>
      <c r="C142" s="108" t="s">
        <v>6</v>
      </c>
      <c r="D142" s="109">
        <v>1</v>
      </c>
      <c r="E142" s="109">
        <v>0.01</v>
      </c>
      <c r="F142" s="109">
        <v>0</v>
      </c>
      <c r="G142" s="109">
        <v>0</v>
      </c>
      <c r="H142" s="109">
        <v>0</v>
      </c>
    </row>
    <row r="143" spans="1:8" ht="15">
      <c r="A143" s="109">
        <v>138</v>
      </c>
      <c r="B143" s="108" t="s">
        <v>738</v>
      </c>
      <c r="C143" s="108" t="s">
        <v>6</v>
      </c>
      <c r="D143" s="109">
        <v>1</v>
      </c>
      <c r="E143" s="109">
        <v>0.015</v>
      </c>
      <c r="F143" s="109">
        <v>0</v>
      </c>
      <c r="G143" s="109">
        <v>1</v>
      </c>
      <c r="H143" s="109">
        <v>0.007</v>
      </c>
    </row>
    <row r="144" spans="1:8" ht="15">
      <c r="A144" s="109">
        <v>139</v>
      </c>
      <c r="B144" s="108" t="s">
        <v>483</v>
      </c>
      <c r="C144" s="108" t="s">
        <v>5</v>
      </c>
      <c r="D144" s="109">
        <v>7</v>
      </c>
      <c r="E144" s="109">
        <v>0.75</v>
      </c>
      <c r="F144" s="109">
        <v>5</v>
      </c>
      <c r="G144" s="109">
        <v>4</v>
      </c>
      <c r="H144" s="109">
        <v>0.06</v>
      </c>
    </row>
    <row r="145" spans="1:8" ht="15">
      <c r="A145" s="109">
        <v>140</v>
      </c>
      <c r="B145" s="108" t="s">
        <v>484</v>
      </c>
      <c r="C145" s="108" t="s">
        <v>10</v>
      </c>
      <c r="D145" s="109">
        <v>2</v>
      </c>
      <c r="E145" s="109">
        <v>0.02</v>
      </c>
      <c r="F145" s="109">
        <v>1</v>
      </c>
      <c r="G145" s="109">
        <v>0</v>
      </c>
      <c r="H145" s="109">
        <v>0</v>
      </c>
    </row>
    <row r="146" spans="1:8" ht="15">
      <c r="A146" s="109">
        <v>249</v>
      </c>
      <c r="B146" s="108" t="s">
        <v>650</v>
      </c>
      <c r="C146" s="108" t="s">
        <v>10</v>
      </c>
      <c r="D146" s="109">
        <v>0</v>
      </c>
      <c r="E146" s="109">
        <v>0</v>
      </c>
      <c r="F146" s="109">
        <v>1</v>
      </c>
      <c r="G146" s="109">
        <v>0</v>
      </c>
      <c r="H146" s="109">
        <v>0</v>
      </c>
    </row>
    <row r="147" spans="1:8" ht="15">
      <c r="A147" s="109">
        <v>141</v>
      </c>
      <c r="B147" s="108" t="s">
        <v>712</v>
      </c>
      <c r="C147" s="108" t="s">
        <v>7</v>
      </c>
      <c r="D147" s="109">
        <v>0</v>
      </c>
      <c r="E147" s="109">
        <v>0</v>
      </c>
      <c r="F147" s="109">
        <v>0</v>
      </c>
      <c r="G147" s="109">
        <v>1</v>
      </c>
      <c r="H147" s="109">
        <v>0.006</v>
      </c>
    </row>
    <row r="148" spans="1:8" ht="15">
      <c r="A148" s="109">
        <v>142</v>
      </c>
      <c r="B148" s="108" t="s">
        <v>662</v>
      </c>
      <c r="C148" s="108" t="s">
        <v>7</v>
      </c>
      <c r="D148" s="109">
        <v>1</v>
      </c>
      <c r="E148" s="109">
        <v>0.012</v>
      </c>
      <c r="F148" s="109">
        <v>0</v>
      </c>
      <c r="G148" s="109">
        <v>2</v>
      </c>
      <c r="H148" s="109">
        <v>0.01</v>
      </c>
    </row>
    <row r="149" spans="1:8" ht="15">
      <c r="A149" s="109">
        <v>143</v>
      </c>
      <c r="B149" s="108" t="s">
        <v>485</v>
      </c>
      <c r="C149" s="108" t="s">
        <v>7</v>
      </c>
      <c r="D149" s="109">
        <v>1</v>
      </c>
      <c r="E149" s="109">
        <v>0.015</v>
      </c>
      <c r="F149" s="109">
        <v>0</v>
      </c>
      <c r="G149" s="109">
        <v>0</v>
      </c>
      <c r="H149" s="109">
        <v>0</v>
      </c>
    </row>
    <row r="150" spans="1:8" ht="15">
      <c r="A150" s="109">
        <v>144</v>
      </c>
      <c r="B150" s="108" t="s">
        <v>486</v>
      </c>
      <c r="C150" s="108" t="s">
        <v>6</v>
      </c>
      <c r="D150" s="109">
        <v>8</v>
      </c>
      <c r="E150" s="109">
        <v>0.235</v>
      </c>
      <c r="F150" s="109">
        <v>0</v>
      </c>
      <c r="G150" s="109">
        <v>1</v>
      </c>
      <c r="H150" s="109">
        <v>0.014</v>
      </c>
    </row>
    <row r="151" spans="1:8" ht="15">
      <c r="A151" s="109">
        <v>145</v>
      </c>
      <c r="B151" s="108" t="s">
        <v>487</v>
      </c>
      <c r="C151" s="108" t="s">
        <v>8</v>
      </c>
      <c r="D151" s="109">
        <v>5</v>
      </c>
      <c r="E151" s="109">
        <v>0.064</v>
      </c>
      <c r="F151" s="109">
        <v>0</v>
      </c>
      <c r="G151" s="109">
        <v>2</v>
      </c>
      <c r="H151" s="109">
        <v>0.018</v>
      </c>
    </row>
    <row r="152" spans="1:8" ht="15">
      <c r="A152" s="109">
        <v>146</v>
      </c>
      <c r="B152" s="108" t="s">
        <v>487</v>
      </c>
      <c r="C152" s="108" t="s">
        <v>9</v>
      </c>
      <c r="D152" s="109">
        <v>1</v>
      </c>
      <c r="E152" s="109">
        <v>0.8</v>
      </c>
      <c r="F152" s="109">
        <v>0</v>
      </c>
      <c r="G152" s="109">
        <v>2</v>
      </c>
      <c r="H152" s="109">
        <v>0.018</v>
      </c>
    </row>
    <row r="153" spans="1:8" ht="15">
      <c r="A153" s="109">
        <v>147</v>
      </c>
      <c r="B153" s="108" t="s">
        <v>488</v>
      </c>
      <c r="C153" s="108" t="s">
        <v>7</v>
      </c>
      <c r="D153" s="109">
        <v>3</v>
      </c>
      <c r="E153" s="109">
        <v>0.12</v>
      </c>
      <c r="F153" s="109">
        <v>0</v>
      </c>
      <c r="G153" s="109">
        <v>0</v>
      </c>
      <c r="H153" s="109">
        <v>0</v>
      </c>
    </row>
    <row r="154" spans="1:8" ht="15">
      <c r="A154" s="109">
        <v>148</v>
      </c>
      <c r="B154" s="108" t="s">
        <v>489</v>
      </c>
      <c r="C154" s="108" t="s">
        <v>8</v>
      </c>
      <c r="D154" s="109">
        <v>1</v>
      </c>
      <c r="E154" s="109">
        <v>0.015</v>
      </c>
      <c r="F154" s="109">
        <v>0</v>
      </c>
      <c r="G154" s="109">
        <v>4</v>
      </c>
      <c r="H154" s="109">
        <v>0.035</v>
      </c>
    </row>
    <row r="155" spans="1:8" ht="15">
      <c r="A155" s="109">
        <v>149</v>
      </c>
      <c r="B155" s="108" t="s">
        <v>714</v>
      </c>
      <c r="C155" s="108" t="s">
        <v>5</v>
      </c>
      <c r="D155" s="109">
        <v>8</v>
      </c>
      <c r="E155" s="109">
        <v>0.11</v>
      </c>
      <c r="F155" s="109">
        <v>0</v>
      </c>
      <c r="G155" s="109">
        <v>0</v>
      </c>
      <c r="H155" s="109">
        <v>0</v>
      </c>
    </row>
    <row r="156" spans="1:8" ht="15">
      <c r="A156" s="109">
        <v>150</v>
      </c>
      <c r="B156" s="108" t="s">
        <v>706</v>
      </c>
      <c r="C156" s="108" t="s">
        <v>7</v>
      </c>
      <c r="D156" s="109">
        <v>1</v>
      </c>
      <c r="E156" s="109">
        <v>0.01</v>
      </c>
      <c r="F156" s="109">
        <v>0</v>
      </c>
      <c r="G156" s="109">
        <v>0</v>
      </c>
      <c r="H156" s="109">
        <v>0</v>
      </c>
    </row>
    <row r="157" spans="1:8" ht="15">
      <c r="A157" s="109">
        <v>151</v>
      </c>
      <c r="B157" s="108" t="s">
        <v>705</v>
      </c>
      <c r="C157" s="108" t="s">
        <v>10</v>
      </c>
      <c r="D157" s="109">
        <v>2</v>
      </c>
      <c r="E157" s="109">
        <v>2.236</v>
      </c>
      <c r="F157" s="109">
        <v>2</v>
      </c>
      <c r="G157" s="109">
        <v>0</v>
      </c>
      <c r="H157" s="109">
        <v>0</v>
      </c>
    </row>
    <row r="158" spans="1:8" ht="15">
      <c r="A158" s="109">
        <v>152</v>
      </c>
      <c r="B158" s="108" t="s">
        <v>492</v>
      </c>
      <c r="C158" s="108" t="s">
        <v>6</v>
      </c>
      <c r="D158" s="109">
        <v>5</v>
      </c>
      <c r="E158" s="109">
        <v>0.125</v>
      </c>
      <c r="F158" s="109">
        <v>3</v>
      </c>
      <c r="G158" s="109">
        <v>1</v>
      </c>
      <c r="H158" s="109">
        <v>0.1</v>
      </c>
    </row>
    <row r="159" spans="1:8" ht="15">
      <c r="A159" s="109">
        <v>153</v>
      </c>
      <c r="B159" s="108" t="s">
        <v>339</v>
      </c>
      <c r="C159" s="108" t="s">
        <v>657</v>
      </c>
      <c r="D159" s="109">
        <v>3</v>
      </c>
      <c r="E159" s="109">
        <v>0.09528</v>
      </c>
      <c r="F159" s="109">
        <v>1</v>
      </c>
      <c r="G159" s="109">
        <v>2</v>
      </c>
      <c r="H159" s="109">
        <v>0.125</v>
      </c>
    </row>
    <row r="160" spans="1:8" ht="15">
      <c r="A160" s="109">
        <v>154</v>
      </c>
      <c r="B160" s="108" t="s">
        <v>493</v>
      </c>
      <c r="C160" s="108" t="s">
        <v>10</v>
      </c>
      <c r="D160" s="109">
        <v>8</v>
      </c>
      <c r="E160" s="109">
        <v>1.198</v>
      </c>
      <c r="F160" s="109">
        <v>0</v>
      </c>
      <c r="G160" s="109">
        <v>9</v>
      </c>
      <c r="H160" s="109">
        <v>0.155</v>
      </c>
    </row>
    <row r="161" spans="1:8" ht="15">
      <c r="A161" s="109">
        <v>155</v>
      </c>
      <c r="B161" s="108" t="s">
        <v>494</v>
      </c>
      <c r="C161" s="108" t="s">
        <v>7</v>
      </c>
      <c r="D161" s="109">
        <v>2</v>
      </c>
      <c r="E161" s="109">
        <v>0.022</v>
      </c>
      <c r="F161" s="109">
        <v>0</v>
      </c>
      <c r="G161" s="109">
        <v>3</v>
      </c>
      <c r="H161" s="109">
        <v>0.024</v>
      </c>
    </row>
    <row r="162" spans="1:8" ht="15">
      <c r="A162" s="109">
        <v>156</v>
      </c>
      <c r="B162" s="108" t="s">
        <v>495</v>
      </c>
      <c r="C162" s="108" t="s">
        <v>6</v>
      </c>
      <c r="D162" s="109">
        <v>4</v>
      </c>
      <c r="E162" s="109">
        <v>0.144</v>
      </c>
      <c r="F162" s="109">
        <v>0</v>
      </c>
      <c r="G162" s="109">
        <v>2</v>
      </c>
      <c r="H162" s="109">
        <v>0.006</v>
      </c>
    </row>
    <row r="163" spans="1:8" ht="15">
      <c r="A163" s="109">
        <v>157</v>
      </c>
      <c r="B163" s="108" t="s">
        <v>496</v>
      </c>
      <c r="C163" s="108" t="s">
        <v>6</v>
      </c>
      <c r="D163" s="109">
        <v>2</v>
      </c>
      <c r="E163" s="109">
        <v>0.183</v>
      </c>
      <c r="F163" s="109">
        <v>0</v>
      </c>
      <c r="G163" s="109">
        <v>1</v>
      </c>
      <c r="H163" s="109">
        <v>0.1</v>
      </c>
    </row>
    <row r="164" spans="1:8" ht="15">
      <c r="A164" s="109">
        <v>158</v>
      </c>
      <c r="B164" s="108" t="s">
        <v>497</v>
      </c>
      <c r="C164" s="108" t="s">
        <v>5</v>
      </c>
      <c r="D164" s="109">
        <v>4</v>
      </c>
      <c r="E164" s="109">
        <v>0.22728</v>
      </c>
      <c r="F164" s="109">
        <v>2</v>
      </c>
      <c r="G164" s="109">
        <v>0</v>
      </c>
      <c r="H164" s="109">
        <v>0</v>
      </c>
    </row>
    <row r="165" spans="1:8" ht="15">
      <c r="A165" s="109">
        <v>159</v>
      </c>
      <c r="B165" s="108" t="s">
        <v>498</v>
      </c>
      <c r="C165" s="108" t="s">
        <v>7</v>
      </c>
      <c r="D165" s="109">
        <v>1</v>
      </c>
      <c r="E165" s="109">
        <v>0.015</v>
      </c>
      <c r="F165" s="109">
        <v>1</v>
      </c>
      <c r="G165" s="109">
        <v>2</v>
      </c>
      <c r="H165" s="109">
        <v>0.009</v>
      </c>
    </row>
    <row r="166" spans="1:8" ht="15">
      <c r="A166" s="109">
        <v>160</v>
      </c>
      <c r="B166" s="108" t="s">
        <v>499</v>
      </c>
      <c r="C166" s="108" t="s">
        <v>6</v>
      </c>
      <c r="D166" s="109">
        <v>8</v>
      </c>
      <c r="E166" s="109">
        <v>0.13</v>
      </c>
      <c r="F166" s="109">
        <v>3</v>
      </c>
      <c r="G166" s="109">
        <v>4</v>
      </c>
      <c r="H166" s="109">
        <v>0.021</v>
      </c>
    </row>
    <row r="167" spans="1:8" ht="15">
      <c r="A167" s="109">
        <v>161</v>
      </c>
      <c r="B167" s="108" t="s">
        <v>500</v>
      </c>
      <c r="C167" s="108" t="s">
        <v>501</v>
      </c>
      <c r="D167" s="109">
        <v>3</v>
      </c>
      <c r="E167" s="109">
        <v>0.155</v>
      </c>
      <c r="F167" s="109">
        <v>0</v>
      </c>
      <c r="G167" s="109">
        <v>3</v>
      </c>
      <c r="H167" s="109">
        <v>0.027100000000000003</v>
      </c>
    </row>
    <row r="168" spans="1:8" ht="15">
      <c r="A168" s="109">
        <v>162</v>
      </c>
      <c r="B168" s="108" t="s">
        <v>750</v>
      </c>
      <c r="C168" s="108" t="s">
        <v>7</v>
      </c>
      <c r="D168" s="109">
        <v>1</v>
      </c>
      <c r="E168" s="109">
        <v>0.015</v>
      </c>
      <c r="F168" s="109">
        <v>0</v>
      </c>
      <c r="G168" s="109">
        <v>0</v>
      </c>
      <c r="H168" s="109">
        <v>0</v>
      </c>
    </row>
    <row r="169" spans="1:8" ht="15">
      <c r="A169" s="109">
        <v>163</v>
      </c>
      <c r="B169" s="108" t="s">
        <v>133</v>
      </c>
      <c r="C169" s="108" t="s">
        <v>10</v>
      </c>
      <c r="D169" s="109">
        <v>1</v>
      </c>
      <c r="E169" s="109">
        <v>0.009</v>
      </c>
      <c r="F169" s="109">
        <v>5</v>
      </c>
      <c r="G169" s="109">
        <v>0</v>
      </c>
      <c r="H169" s="109">
        <v>0</v>
      </c>
    </row>
    <row r="170" spans="1:8" ht="15">
      <c r="A170" s="109">
        <v>164</v>
      </c>
      <c r="B170" s="108" t="s">
        <v>743</v>
      </c>
      <c r="C170" s="108" t="s">
        <v>7</v>
      </c>
      <c r="D170" s="109">
        <v>0</v>
      </c>
      <c r="E170" s="109">
        <v>0</v>
      </c>
      <c r="F170" s="109">
        <v>0</v>
      </c>
      <c r="G170" s="109">
        <v>2</v>
      </c>
      <c r="H170" s="109">
        <v>0.016</v>
      </c>
    </row>
    <row r="171" spans="1:8" ht="15">
      <c r="A171" s="109">
        <v>165</v>
      </c>
      <c r="B171" s="108" t="s">
        <v>718</v>
      </c>
      <c r="C171" s="108" t="s">
        <v>7</v>
      </c>
      <c r="D171" s="109">
        <v>1</v>
      </c>
      <c r="E171" s="109">
        <v>0.005</v>
      </c>
      <c r="F171" s="109">
        <v>0</v>
      </c>
      <c r="G171" s="109">
        <v>0</v>
      </c>
      <c r="H171" s="109">
        <v>0</v>
      </c>
    </row>
    <row r="172" spans="1:8" ht="15">
      <c r="A172" s="109">
        <v>166</v>
      </c>
      <c r="B172" s="108" t="s">
        <v>684</v>
      </c>
      <c r="C172" s="108" t="s">
        <v>8</v>
      </c>
      <c r="D172" s="109">
        <v>3</v>
      </c>
      <c r="E172" s="109">
        <v>0.019</v>
      </c>
      <c r="F172" s="109">
        <v>0</v>
      </c>
      <c r="G172" s="109">
        <v>0</v>
      </c>
      <c r="H172" s="109">
        <v>0</v>
      </c>
    </row>
    <row r="173" spans="1:8" ht="15">
      <c r="A173" s="109">
        <v>167</v>
      </c>
      <c r="B173" s="108" t="s">
        <v>504</v>
      </c>
      <c r="C173" s="108" t="s">
        <v>505</v>
      </c>
      <c r="D173" s="109">
        <v>21</v>
      </c>
      <c r="E173" s="109">
        <v>8.3725</v>
      </c>
      <c r="F173" s="109">
        <v>1</v>
      </c>
      <c r="G173" s="109">
        <v>5</v>
      </c>
      <c r="H173" s="109">
        <v>0.2809</v>
      </c>
    </row>
    <row r="174" spans="1:8" ht="15">
      <c r="A174" s="109">
        <v>168</v>
      </c>
      <c r="B174" s="108" t="s">
        <v>506</v>
      </c>
      <c r="C174" s="108" t="s">
        <v>6</v>
      </c>
      <c r="D174" s="109">
        <v>4</v>
      </c>
      <c r="E174" s="109">
        <v>12.370220000000002</v>
      </c>
      <c r="F174" s="109">
        <v>1</v>
      </c>
      <c r="G174" s="109">
        <v>4</v>
      </c>
      <c r="H174" s="109">
        <v>0.043</v>
      </c>
    </row>
    <row r="175" spans="1:8" ht="15">
      <c r="A175" s="109">
        <v>169</v>
      </c>
      <c r="B175" s="108" t="s">
        <v>507</v>
      </c>
      <c r="C175" s="108" t="s">
        <v>7</v>
      </c>
      <c r="D175" s="109">
        <v>1</v>
      </c>
      <c r="E175" s="109">
        <v>0.015</v>
      </c>
      <c r="F175" s="109">
        <v>0</v>
      </c>
      <c r="G175" s="109">
        <v>0</v>
      </c>
      <c r="H175" s="109">
        <v>0</v>
      </c>
    </row>
    <row r="176" spans="1:8" ht="15">
      <c r="A176" s="109">
        <v>170</v>
      </c>
      <c r="B176" s="108" t="s">
        <v>656</v>
      </c>
      <c r="C176" s="108" t="s">
        <v>10</v>
      </c>
      <c r="D176" s="109">
        <v>2</v>
      </c>
      <c r="E176" s="109">
        <v>0.065</v>
      </c>
      <c r="F176" s="109">
        <v>0</v>
      </c>
      <c r="G176" s="109">
        <v>0</v>
      </c>
      <c r="H176" s="109">
        <v>0</v>
      </c>
    </row>
    <row r="177" spans="1:8" ht="15">
      <c r="A177" s="109">
        <v>171</v>
      </c>
      <c r="B177" s="108" t="s">
        <v>508</v>
      </c>
      <c r="C177" s="108" t="s">
        <v>10</v>
      </c>
      <c r="D177" s="109">
        <v>1</v>
      </c>
      <c r="E177" s="109">
        <v>0.01</v>
      </c>
      <c r="F177" s="109">
        <v>0</v>
      </c>
      <c r="G177" s="109">
        <v>1</v>
      </c>
      <c r="H177" s="109">
        <v>0.005</v>
      </c>
    </row>
    <row r="178" spans="1:8" ht="15">
      <c r="A178" s="109">
        <v>172</v>
      </c>
      <c r="B178" s="108" t="s">
        <v>509</v>
      </c>
      <c r="C178" s="108" t="s">
        <v>6</v>
      </c>
      <c r="D178" s="109">
        <v>2</v>
      </c>
      <c r="E178" s="109">
        <v>0.2795</v>
      </c>
      <c r="F178" s="109">
        <v>0</v>
      </c>
      <c r="G178" s="109">
        <v>0</v>
      </c>
      <c r="H178" s="109">
        <v>0</v>
      </c>
    </row>
    <row r="179" spans="1:8" ht="15">
      <c r="A179" s="109">
        <v>173</v>
      </c>
      <c r="B179" s="108" t="s">
        <v>729</v>
      </c>
      <c r="C179" s="108" t="s">
        <v>6</v>
      </c>
      <c r="D179" s="109">
        <v>1</v>
      </c>
      <c r="E179" s="109">
        <v>0.015</v>
      </c>
      <c r="F179" s="109">
        <v>0</v>
      </c>
      <c r="G179" s="109">
        <v>0</v>
      </c>
      <c r="H179" s="109">
        <v>0</v>
      </c>
    </row>
    <row r="180" spans="1:8" ht="15">
      <c r="A180" s="109">
        <v>174</v>
      </c>
      <c r="B180" s="108" t="s">
        <v>510</v>
      </c>
      <c r="C180" s="108" t="s">
        <v>7</v>
      </c>
      <c r="D180" s="109">
        <v>1</v>
      </c>
      <c r="E180" s="109">
        <v>0.012</v>
      </c>
      <c r="F180" s="109">
        <v>0</v>
      </c>
      <c r="G180" s="109">
        <v>1</v>
      </c>
      <c r="H180" s="109">
        <v>0.007</v>
      </c>
    </row>
    <row r="181" spans="1:8" ht="15">
      <c r="A181" s="109">
        <v>175</v>
      </c>
      <c r="B181" s="108" t="s">
        <v>511</v>
      </c>
      <c r="C181" s="108" t="s">
        <v>6</v>
      </c>
      <c r="D181" s="109">
        <v>22</v>
      </c>
      <c r="E181" s="109">
        <v>0.69</v>
      </c>
      <c r="F181" s="109">
        <v>35</v>
      </c>
      <c r="G181" s="109">
        <v>10</v>
      </c>
      <c r="H181" s="109">
        <v>0.432</v>
      </c>
    </row>
    <row r="182" spans="1:8" ht="15">
      <c r="A182" s="109">
        <v>176</v>
      </c>
      <c r="B182" s="108" t="s">
        <v>579</v>
      </c>
      <c r="C182" s="108" t="s">
        <v>8</v>
      </c>
      <c r="D182" s="109">
        <v>4</v>
      </c>
      <c r="E182" s="109">
        <v>0.029</v>
      </c>
      <c r="F182" s="109">
        <v>0</v>
      </c>
      <c r="G182" s="109">
        <v>0</v>
      </c>
      <c r="H182" s="109">
        <v>0</v>
      </c>
    </row>
    <row r="183" spans="1:8" ht="15">
      <c r="A183" s="109">
        <v>177</v>
      </c>
      <c r="B183" s="108" t="s">
        <v>727</v>
      </c>
      <c r="C183" s="108" t="s">
        <v>7</v>
      </c>
      <c r="D183" s="109">
        <v>1</v>
      </c>
      <c r="E183" s="109">
        <v>0.01</v>
      </c>
      <c r="F183" s="109">
        <v>0</v>
      </c>
      <c r="G183" s="109">
        <v>0</v>
      </c>
      <c r="H183" s="109">
        <v>0</v>
      </c>
    </row>
    <row r="184" spans="1:8" ht="15">
      <c r="A184" s="109">
        <v>178</v>
      </c>
      <c r="B184" s="108" t="s">
        <v>744</v>
      </c>
      <c r="C184" s="108" t="s">
        <v>7</v>
      </c>
      <c r="D184" s="109">
        <v>0</v>
      </c>
      <c r="E184" s="109">
        <v>0</v>
      </c>
      <c r="F184" s="109">
        <v>0</v>
      </c>
      <c r="G184" s="109">
        <v>1</v>
      </c>
      <c r="H184" s="109">
        <v>0.01</v>
      </c>
    </row>
    <row r="185" spans="1:8" ht="15">
      <c r="A185" s="109">
        <v>179</v>
      </c>
      <c r="B185" s="108" t="s">
        <v>512</v>
      </c>
      <c r="C185" s="108" t="s">
        <v>7</v>
      </c>
      <c r="D185" s="109">
        <v>5</v>
      </c>
      <c r="E185" s="109">
        <v>0.15</v>
      </c>
      <c r="F185" s="109">
        <v>0</v>
      </c>
      <c r="G185" s="109">
        <v>2</v>
      </c>
      <c r="H185" s="109">
        <v>0.014</v>
      </c>
    </row>
    <row r="186" spans="1:8" ht="15">
      <c r="A186" s="109">
        <v>180</v>
      </c>
      <c r="B186" s="108" t="s">
        <v>513</v>
      </c>
      <c r="C186" s="108" t="s">
        <v>7</v>
      </c>
      <c r="D186" s="109">
        <v>3</v>
      </c>
      <c r="E186" s="109">
        <v>0.15</v>
      </c>
      <c r="F186" s="109">
        <v>9</v>
      </c>
      <c r="G186" s="109">
        <v>3</v>
      </c>
      <c r="H186" s="109">
        <v>0.04</v>
      </c>
    </row>
    <row r="187" spans="1:8" ht="15">
      <c r="A187" s="109">
        <v>181</v>
      </c>
      <c r="B187" s="108" t="s">
        <v>514</v>
      </c>
      <c r="C187" s="108" t="s">
        <v>8</v>
      </c>
      <c r="D187" s="109">
        <v>2</v>
      </c>
      <c r="E187" s="109">
        <v>0.03</v>
      </c>
      <c r="F187" s="109">
        <v>1</v>
      </c>
      <c r="G187" s="109">
        <v>0</v>
      </c>
      <c r="H187" s="109">
        <v>0</v>
      </c>
    </row>
    <row r="188" spans="1:8" ht="15">
      <c r="A188" s="109">
        <v>182</v>
      </c>
      <c r="B188" s="108" t="s">
        <v>671</v>
      </c>
      <c r="C188" s="108" t="s">
        <v>7</v>
      </c>
      <c r="D188" s="109">
        <v>2</v>
      </c>
      <c r="E188" s="109">
        <v>0.05</v>
      </c>
      <c r="F188" s="109">
        <v>0</v>
      </c>
      <c r="G188" s="109">
        <v>0</v>
      </c>
      <c r="H188" s="109">
        <v>0</v>
      </c>
    </row>
    <row r="189" spans="1:8" ht="15">
      <c r="A189" s="109">
        <v>183</v>
      </c>
      <c r="B189" s="108" t="s">
        <v>515</v>
      </c>
      <c r="C189" s="108" t="s">
        <v>5</v>
      </c>
      <c r="D189" s="109">
        <v>3</v>
      </c>
      <c r="E189" s="109">
        <v>0.14</v>
      </c>
      <c r="F189" s="109">
        <v>0</v>
      </c>
      <c r="G189" s="109">
        <v>0</v>
      </c>
      <c r="H189" s="109">
        <v>0</v>
      </c>
    </row>
    <row r="190" spans="1:8" ht="15">
      <c r="A190" s="109">
        <v>184</v>
      </c>
      <c r="B190" s="108" t="s">
        <v>516</v>
      </c>
      <c r="C190" s="108" t="s">
        <v>6</v>
      </c>
      <c r="D190" s="109">
        <v>2</v>
      </c>
      <c r="E190" s="109">
        <v>1.3</v>
      </c>
      <c r="F190" s="109">
        <v>0</v>
      </c>
      <c r="G190" s="109">
        <v>0</v>
      </c>
      <c r="H190" s="109">
        <v>0</v>
      </c>
    </row>
    <row r="191" spans="1:8" ht="15">
      <c r="A191" s="109">
        <v>185</v>
      </c>
      <c r="B191" s="108" t="s">
        <v>581</v>
      </c>
      <c r="C191" s="108" t="s">
        <v>7</v>
      </c>
      <c r="D191" s="109">
        <v>2</v>
      </c>
      <c r="E191" s="109">
        <v>0.015</v>
      </c>
      <c r="F191" s="109">
        <v>0</v>
      </c>
      <c r="G191" s="109">
        <v>0</v>
      </c>
      <c r="H191" s="109">
        <v>0</v>
      </c>
    </row>
    <row r="192" spans="1:8" ht="15">
      <c r="A192" s="109">
        <v>186</v>
      </c>
      <c r="B192" s="108" t="s">
        <v>518</v>
      </c>
      <c r="C192" s="108" t="s">
        <v>10</v>
      </c>
      <c r="D192" s="109">
        <v>8</v>
      </c>
      <c r="E192" s="109">
        <v>21.170099999999998</v>
      </c>
      <c r="F192" s="109">
        <v>6</v>
      </c>
      <c r="G192" s="109">
        <v>1</v>
      </c>
      <c r="H192" s="109">
        <v>0.015</v>
      </c>
    </row>
    <row r="193" spans="1:8" ht="15">
      <c r="A193" s="109">
        <v>187</v>
      </c>
      <c r="B193" s="108" t="s">
        <v>520</v>
      </c>
      <c r="C193" s="108" t="s">
        <v>7</v>
      </c>
      <c r="D193" s="109">
        <v>2</v>
      </c>
      <c r="E193" s="109">
        <v>0.405</v>
      </c>
      <c r="F193" s="109">
        <v>0</v>
      </c>
      <c r="G193" s="109">
        <v>2</v>
      </c>
      <c r="H193" s="109">
        <v>0.006</v>
      </c>
    </row>
    <row r="194" spans="1:8" ht="15">
      <c r="A194" s="109">
        <v>188</v>
      </c>
      <c r="B194" s="108" t="s">
        <v>521</v>
      </c>
      <c r="C194" s="108" t="s">
        <v>8</v>
      </c>
      <c r="D194" s="109">
        <v>4</v>
      </c>
      <c r="E194" s="109">
        <v>0.06</v>
      </c>
      <c r="F194" s="109">
        <v>1</v>
      </c>
      <c r="G194" s="109">
        <v>0</v>
      </c>
      <c r="H194" s="109">
        <v>0</v>
      </c>
    </row>
    <row r="195" spans="1:8" ht="15">
      <c r="A195" s="109">
        <v>189</v>
      </c>
      <c r="B195" s="108" t="s">
        <v>523</v>
      </c>
      <c r="C195" s="108" t="s">
        <v>7</v>
      </c>
      <c r="D195" s="109">
        <v>3</v>
      </c>
      <c r="E195" s="109">
        <v>0.031</v>
      </c>
      <c r="F195" s="109">
        <v>0</v>
      </c>
      <c r="G195" s="109">
        <v>2</v>
      </c>
      <c r="H195" s="109">
        <v>0.03</v>
      </c>
    </row>
    <row r="196" spans="1:8" ht="15">
      <c r="A196" s="109">
        <v>190</v>
      </c>
      <c r="B196" s="108" t="s">
        <v>730</v>
      </c>
      <c r="C196" s="108" t="s">
        <v>7</v>
      </c>
      <c r="D196" s="109">
        <v>1</v>
      </c>
      <c r="E196" s="109">
        <v>0.05</v>
      </c>
      <c r="F196" s="109">
        <v>0</v>
      </c>
      <c r="G196" s="109">
        <v>0</v>
      </c>
      <c r="H196" s="109">
        <v>0</v>
      </c>
    </row>
    <row r="197" spans="1:8" ht="15">
      <c r="A197" s="109">
        <v>191</v>
      </c>
      <c r="B197" s="108" t="s">
        <v>599</v>
      </c>
      <c r="C197" s="108" t="s">
        <v>7</v>
      </c>
      <c r="D197" s="109">
        <v>0</v>
      </c>
      <c r="E197" s="109">
        <v>0</v>
      </c>
      <c r="F197" s="109">
        <v>0</v>
      </c>
      <c r="G197" s="109">
        <v>1</v>
      </c>
      <c r="H197" s="109">
        <v>0.006</v>
      </c>
    </row>
    <row r="198" spans="1:8" ht="15">
      <c r="A198" s="109">
        <v>192</v>
      </c>
      <c r="B198" s="108" t="s">
        <v>525</v>
      </c>
      <c r="C198" s="108" t="s">
        <v>6</v>
      </c>
      <c r="D198" s="109">
        <v>48</v>
      </c>
      <c r="E198" s="109">
        <v>2.6757600000000004</v>
      </c>
      <c r="F198" s="109">
        <v>2</v>
      </c>
      <c r="G198" s="109">
        <v>3</v>
      </c>
      <c r="H198" s="109">
        <v>0.081</v>
      </c>
    </row>
    <row r="199" spans="1:8" ht="15">
      <c r="A199" s="109">
        <v>193</v>
      </c>
      <c r="B199" s="108" t="s">
        <v>526</v>
      </c>
      <c r="C199" s="108" t="s">
        <v>5</v>
      </c>
      <c r="D199" s="109">
        <v>2</v>
      </c>
      <c r="E199" s="109">
        <v>0.015</v>
      </c>
      <c r="F199" s="109">
        <v>2</v>
      </c>
      <c r="G199" s="109">
        <v>0</v>
      </c>
      <c r="H199" s="109">
        <v>0</v>
      </c>
    </row>
    <row r="200" spans="1:8" ht="15">
      <c r="A200" s="109">
        <v>194</v>
      </c>
      <c r="B200" s="108" t="s">
        <v>527</v>
      </c>
      <c r="C200" s="108" t="s">
        <v>7</v>
      </c>
      <c r="D200" s="109">
        <v>1</v>
      </c>
      <c r="E200" s="109">
        <v>0.01</v>
      </c>
      <c r="F200" s="109">
        <v>2</v>
      </c>
      <c r="G200" s="109">
        <v>3</v>
      </c>
      <c r="H200" s="109">
        <v>0.048</v>
      </c>
    </row>
    <row r="201" spans="1:8" ht="15">
      <c r="A201" s="109">
        <v>195</v>
      </c>
      <c r="B201" s="108" t="s">
        <v>582</v>
      </c>
      <c r="C201" s="108" t="s">
        <v>7</v>
      </c>
      <c r="D201" s="109">
        <v>1</v>
      </c>
      <c r="E201" s="109">
        <v>0.015</v>
      </c>
      <c r="F201" s="109">
        <v>0</v>
      </c>
      <c r="G201" s="109">
        <v>0</v>
      </c>
      <c r="H201" s="109">
        <v>0</v>
      </c>
    </row>
    <row r="202" spans="1:8" ht="15">
      <c r="A202" s="109">
        <v>196</v>
      </c>
      <c r="B202" s="108" t="s">
        <v>733</v>
      </c>
      <c r="C202" s="108" t="s">
        <v>6</v>
      </c>
      <c r="D202" s="109">
        <v>2</v>
      </c>
      <c r="E202" s="109">
        <v>3.906</v>
      </c>
      <c r="F202" s="109">
        <v>0</v>
      </c>
      <c r="G202" s="109">
        <v>0</v>
      </c>
      <c r="H202" s="109">
        <v>0</v>
      </c>
    </row>
    <row r="203" spans="1:8" ht="15">
      <c r="A203" s="109">
        <v>197</v>
      </c>
      <c r="B203" s="108" t="s">
        <v>586</v>
      </c>
      <c r="C203" s="108" t="s">
        <v>7</v>
      </c>
      <c r="D203" s="109">
        <v>3</v>
      </c>
      <c r="E203" s="109">
        <v>0.094</v>
      </c>
      <c r="F203" s="109">
        <v>0</v>
      </c>
      <c r="G203" s="109">
        <v>0</v>
      </c>
      <c r="H203" s="109">
        <v>0</v>
      </c>
    </row>
    <row r="204" spans="1:8" ht="15">
      <c r="A204" s="109">
        <v>198</v>
      </c>
      <c r="B204" s="108" t="s">
        <v>745</v>
      </c>
      <c r="C204" s="108" t="s">
        <v>7</v>
      </c>
      <c r="D204" s="109">
        <v>0</v>
      </c>
      <c r="E204" s="109">
        <v>0</v>
      </c>
      <c r="F204" s="109">
        <v>0</v>
      </c>
      <c r="G204" s="109">
        <v>1</v>
      </c>
      <c r="H204" s="109">
        <v>0.0095</v>
      </c>
    </row>
    <row r="205" spans="1:8" ht="15">
      <c r="A205" s="109">
        <v>199</v>
      </c>
      <c r="B205" s="108" t="s">
        <v>528</v>
      </c>
      <c r="C205" s="108" t="s">
        <v>6</v>
      </c>
      <c r="D205" s="109">
        <v>1</v>
      </c>
      <c r="E205" s="109">
        <v>0.015</v>
      </c>
      <c r="F205" s="109">
        <v>1</v>
      </c>
      <c r="G205" s="109">
        <v>3</v>
      </c>
      <c r="H205" s="109">
        <v>0.016</v>
      </c>
    </row>
    <row r="206" spans="1:8" ht="15">
      <c r="A206" s="109">
        <v>200</v>
      </c>
      <c r="B206" s="108" t="s">
        <v>529</v>
      </c>
      <c r="C206" s="108" t="s">
        <v>8</v>
      </c>
      <c r="D206" s="109">
        <v>8</v>
      </c>
      <c r="E206" s="109">
        <v>0.068</v>
      </c>
      <c r="F206" s="109">
        <v>0</v>
      </c>
      <c r="G206" s="109">
        <v>7</v>
      </c>
      <c r="H206" s="109">
        <v>0.045</v>
      </c>
    </row>
    <row r="207" spans="1:8" ht="15">
      <c r="A207" s="109">
        <v>201</v>
      </c>
      <c r="B207" s="108" t="s">
        <v>340</v>
      </c>
      <c r="C207" s="108" t="s">
        <v>7</v>
      </c>
      <c r="D207" s="109">
        <v>3</v>
      </c>
      <c r="E207" s="109">
        <v>0.01</v>
      </c>
      <c r="F207" s="109">
        <v>0</v>
      </c>
      <c r="G207" s="109">
        <v>2</v>
      </c>
      <c r="H207" s="109">
        <v>0.02</v>
      </c>
    </row>
    <row r="208" spans="1:8" ht="15">
      <c r="A208" s="109">
        <v>202</v>
      </c>
      <c r="B208" s="108" t="s">
        <v>530</v>
      </c>
      <c r="C208" s="108" t="s">
        <v>6</v>
      </c>
      <c r="D208" s="109">
        <v>3</v>
      </c>
      <c r="E208" s="109">
        <v>0.015</v>
      </c>
      <c r="F208" s="109">
        <v>0</v>
      </c>
      <c r="G208" s="109">
        <v>1</v>
      </c>
      <c r="H208" s="109">
        <v>0.24801</v>
      </c>
    </row>
    <row r="209" spans="1:8" ht="15">
      <c r="A209" s="109">
        <v>203</v>
      </c>
      <c r="B209" s="108" t="s">
        <v>531</v>
      </c>
      <c r="C209" s="108" t="s">
        <v>8</v>
      </c>
      <c r="D209" s="109">
        <v>4</v>
      </c>
      <c r="E209" s="109">
        <v>0.015</v>
      </c>
      <c r="F209" s="109">
        <v>0</v>
      </c>
      <c r="G209" s="109">
        <v>0</v>
      </c>
      <c r="H209" s="109">
        <v>0</v>
      </c>
    </row>
    <row r="210" spans="1:8" ht="15">
      <c r="A210" s="109">
        <v>204</v>
      </c>
      <c r="B210" s="108" t="s">
        <v>740</v>
      </c>
      <c r="C210" s="108" t="s">
        <v>7</v>
      </c>
      <c r="D210" s="109">
        <v>1</v>
      </c>
      <c r="E210" s="109">
        <v>0.015</v>
      </c>
      <c r="F210" s="109">
        <v>0</v>
      </c>
      <c r="G210" s="109">
        <v>0</v>
      </c>
      <c r="H210" s="109">
        <v>0</v>
      </c>
    </row>
    <row r="211" spans="1:8" ht="15">
      <c r="A211" s="109">
        <v>205</v>
      </c>
      <c r="B211" s="108" t="s">
        <v>658</v>
      </c>
      <c r="C211" s="108" t="s">
        <v>7</v>
      </c>
      <c r="D211" s="109">
        <v>9</v>
      </c>
      <c r="E211" s="109">
        <v>1.2330999999999999</v>
      </c>
      <c r="F211" s="109">
        <v>0</v>
      </c>
      <c r="G211" s="109">
        <v>0</v>
      </c>
      <c r="H211" s="109">
        <v>0</v>
      </c>
    </row>
    <row r="212" spans="1:8" ht="15">
      <c r="A212" s="109">
        <v>206</v>
      </c>
      <c r="B212" s="108" t="s">
        <v>532</v>
      </c>
      <c r="C212" s="108" t="s">
        <v>7</v>
      </c>
      <c r="D212" s="109">
        <v>0</v>
      </c>
      <c r="E212" s="109">
        <v>0</v>
      </c>
      <c r="F212" s="109">
        <v>0</v>
      </c>
      <c r="G212" s="109">
        <v>4</v>
      </c>
      <c r="H212" s="109">
        <v>0.057</v>
      </c>
    </row>
    <row r="213" spans="1:8" ht="15">
      <c r="A213" s="109">
        <v>207</v>
      </c>
      <c r="B213" s="108" t="s">
        <v>749</v>
      </c>
      <c r="C213" s="108" t="s">
        <v>10</v>
      </c>
      <c r="D213" s="109">
        <v>4</v>
      </c>
      <c r="E213" s="109">
        <v>0.035010999999999994</v>
      </c>
      <c r="F213" s="109">
        <v>2</v>
      </c>
      <c r="G213" s="109">
        <v>3</v>
      </c>
      <c r="H213" s="109">
        <v>0.023</v>
      </c>
    </row>
    <row r="214" spans="1:8" ht="15">
      <c r="A214" s="109">
        <v>208</v>
      </c>
      <c r="B214" s="108" t="s">
        <v>534</v>
      </c>
      <c r="C214" s="108" t="s">
        <v>6</v>
      </c>
      <c r="D214" s="109">
        <v>0</v>
      </c>
      <c r="E214" s="109">
        <v>0</v>
      </c>
      <c r="F214" s="109">
        <v>0</v>
      </c>
      <c r="G214" s="109">
        <v>9</v>
      </c>
      <c r="H214" s="109">
        <v>0.0235</v>
      </c>
    </row>
    <row r="215" spans="1:8" ht="15">
      <c r="A215" s="109">
        <v>209</v>
      </c>
      <c r="B215" s="108" t="s">
        <v>601</v>
      </c>
      <c r="C215" s="108" t="s">
        <v>11</v>
      </c>
      <c r="D215" s="109">
        <v>2</v>
      </c>
      <c r="E215" s="109">
        <v>0.14</v>
      </c>
      <c r="F215" s="109">
        <v>0</v>
      </c>
      <c r="G215" s="109">
        <v>3</v>
      </c>
      <c r="H215" s="109">
        <v>0.015</v>
      </c>
    </row>
    <row r="216" spans="1:8" ht="15">
      <c r="A216" s="109">
        <v>210</v>
      </c>
      <c r="B216" s="108" t="s">
        <v>741</v>
      </c>
      <c r="C216" s="108" t="s">
        <v>7</v>
      </c>
      <c r="D216" s="109">
        <v>2</v>
      </c>
      <c r="E216" s="109">
        <v>0.086</v>
      </c>
      <c r="F216" s="109">
        <v>0</v>
      </c>
      <c r="G216" s="109">
        <v>0</v>
      </c>
      <c r="H216" s="109">
        <v>0</v>
      </c>
    </row>
    <row r="217" spans="1:8" ht="15">
      <c r="A217" s="109">
        <v>211</v>
      </c>
      <c r="B217" s="108" t="s">
        <v>536</v>
      </c>
      <c r="C217" s="108" t="s">
        <v>8</v>
      </c>
      <c r="D217" s="109">
        <v>5</v>
      </c>
      <c r="E217" s="109">
        <v>0.03</v>
      </c>
      <c r="F217" s="109">
        <v>3</v>
      </c>
      <c r="G217" s="109">
        <v>2</v>
      </c>
      <c r="H217" s="109">
        <v>0.01</v>
      </c>
    </row>
    <row r="218" spans="1:8" ht="15">
      <c r="A218" s="109">
        <v>212</v>
      </c>
      <c r="B218" s="108" t="s">
        <v>538</v>
      </c>
      <c r="C218" s="108" t="s">
        <v>11</v>
      </c>
      <c r="D218" s="109">
        <v>7</v>
      </c>
      <c r="E218" s="109">
        <v>0.0684</v>
      </c>
      <c r="F218" s="109">
        <v>2</v>
      </c>
      <c r="G218" s="109">
        <v>10</v>
      </c>
      <c r="H218" s="109">
        <v>0.0979</v>
      </c>
    </row>
    <row r="219" spans="1:8" ht="15">
      <c r="A219" s="109">
        <v>213</v>
      </c>
      <c r="B219" s="108" t="s">
        <v>342</v>
      </c>
      <c r="C219" s="108" t="s">
        <v>11</v>
      </c>
      <c r="D219" s="109">
        <v>14</v>
      </c>
      <c r="E219" s="109">
        <v>1.6</v>
      </c>
      <c r="F219" s="109">
        <v>1</v>
      </c>
      <c r="G219" s="109">
        <v>12</v>
      </c>
      <c r="H219" s="109">
        <v>0.25</v>
      </c>
    </row>
    <row r="220" spans="1:8" ht="15">
      <c r="A220" s="109">
        <v>214</v>
      </c>
      <c r="B220" s="108" t="s">
        <v>540</v>
      </c>
      <c r="C220" s="108" t="s">
        <v>7</v>
      </c>
      <c r="D220" s="109">
        <v>6</v>
      </c>
      <c r="E220" s="109">
        <v>0.09</v>
      </c>
      <c r="F220" s="109">
        <v>0</v>
      </c>
      <c r="G220" s="109">
        <v>3</v>
      </c>
      <c r="H220" s="109">
        <v>0.022</v>
      </c>
    </row>
    <row r="221" spans="1:8" ht="15">
      <c r="A221" s="109">
        <v>215</v>
      </c>
      <c r="B221" s="108" t="s">
        <v>541</v>
      </c>
      <c r="C221" s="108" t="s">
        <v>6</v>
      </c>
      <c r="D221" s="109">
        <v>3</v>
      </c>
      <c r="E221" s="109">
        <v>0.041</v>
      </c>
      <c r="F221" s="109">
        <v>0</v>
      </c>
      <c r="G221" s="109">
        <v>0</v>
      </c>
      <c r="H221" s="109">
        <v>0</v>
      </c>
    </row>
    <row r="222" spans="1:8" ht="15">
      <c r="A222" s="109">
        <v>216</v>
      </c>
      <c r="B222" s="108" t="s">
        <v>542</v>
      </c>
      <c r="C222" s="108" t="s">
        <v>7</v>
      </c>
      <c r="D222" s="109">
        <v>2</v>
      </c>
      <c r="E222" s="109">
        <v>0.023</v>
      </c>
      <c r="F222" s="109">
        <v>2</v>
      </c>
      <c r="G222" s="109">
        <v>0</v>
      </c>
      <c r="H222" s="109">
        <v>0</v>
      </c>
    </row>
    <row r="223" spans="1:8" ht="15">
      <c r="A223" s="109">
        <v>217</v>
      </c>
      <c r="B223" s="108" t="s">
        <v>543</v>
      </c>
      <c r="C223" s="108" t="s">
        <v>7</v>
      </c>
      <c r="D223" s="109">
        <v>2</v>
      </c>
      <c r="E223" s="109">
        <v>0.023</v>
      </c>
      <c r="F223" s="109">
        <v>2</v>
      </c>
      <c r="G223" s="109">
        <v>0</v>
      </c>
      <c r="H223" s="109">
        <v>0</v>
      </c>
    </row>
    <row r="224" spans="1:8" ht="15">
      <c r="A224" s="109">
        <v>218</v>
      </c>
      <c r="B224" s="108" t="s">
        <v>544</v>
      </c>
      <c r="C224" s="108" t="s">
        <v>7</v>
      </c>
      <c r="D224" s="109">
        <v>2</v>
      </c>
      <c r="E224" s="109">
        <v>0.036</v>
      </c>
      <c r="F224" s="109">
        <v>0</v>
      </c>
      <c r="G224" s="109">
        <v>2</v>
      </c>
      <c r="H224" s="109">
        <v>0.027</v>
      </c>
    </row>
    <row r="225" spans="1:8" ht="15">
      <c r="A225" s="109">
        <v>219</v>
      </c>
      <c r="B225" s="108" t="s">
        <v>545</v>
      </c>
      <c r="C225" s="108" t="s">
        <v>7</v>
      </c>
      <c r="D225" s="109">
        <v>6</v>
      </c>
      <c r="E225" s="109">
        <v>0.081</v>
      </c>
      <c r="F225" s="109">
        <v>8</v>
      </c>
      <c r="G225" s="109">
        <v>5</v>
      </c>
      <c r="H225" s="109">
        <v>0.053</v>
      </c>
    </row>
    <row r="226" spans="1:8" ht="15">
      <c r="A226" s="109">
        <v>220</v>
      </c>
      <c r="B226" s="108" t="s">
        <v>546</v>
      </c>
      <c r="C226" s="108" t="s">
        <v>8</v>
      </c>
      <c r="D226" s="109">
        <v>4</v>
      </c>
      <c r="E226" s="109">
        <v>0.0545</v>
      </c>
      <c r="F226" s="109">
        <v>0</v>
      </c>
      <c r="G226" s="109">
        <v>0</v>
      </c>
      <c r="H226" s="109">
        <v>0</v>
      </c>
    </row>
    <row r="227" spans="1:8" ht="15">
      <c r="A227" s="109">
        <v>221</v>
      </c>
      <c r="B227" s="108" t="s">
        <v>547</v>
      </c>
      <c r="C227" s="108" t="s">
        <v>8</v>
      </c>
      <c r="D227" s="109">
        <v>8</v>
      </c>
      <c r="E227" s="109">
        <v>0.0927</v>
      </c>
      <c r="F227" s="109">
        <v>0</v>
      </c>
      <c r="G227" s="109">
        <v>13</v>
      </c>
      <c r="H227" s="109">
        <v>0.1032</v>
      </c>
    </row>
    <row r="228" spans="1:8" ht="15">
      <c r="A228" s="109">
        <v>222</v>
      </c>
      <c r="B228" s="108" t="s">
        <v>728</v>
      </c>
      <c r="C228" s="108" t="s">
        <v>661</v>
      </c>
      <c r="D228" s="109">
        <v>2</v>
      </c>
      <c r="E228" s="109">
        <v>0.07</v>
      </c>
      <c r="F228" s="109">
        <v>0</v>
      </c>
      <c r="G228" s="109">
        <v>0</v>
      </c>
      <c r="H228" s="109">
        <v>0</v>
      </c>
    </row>
    <row r="229" spans="1:8" ht="15">
      <c r="A229" s="109">
        <v>223</v>
      </c>
      <c r="B229" s="108" t="s">
        <v>654</v>
      </c>
      <c r="C229" s="108" t="s">
        <v>7</v>
      </c>
      <c r="D229" s="109">
        <v>4</v>
      </c>
      <c r="E229" s="109">
        <v>0.4425</v>
      </c>
      <c r="F229" s="109">
        <v>0</v>
      </c>
      <c r="G229" s="109">
        <v>0</v>
      </c>
      <c r="H229" s="109">
        <v>0</v>
      </c>
    </row>
    <row r="230" spans="1:8" ht="15">
      <c r="A230" s="109">
        <v>224</v>
      </c>
      <c r="B230" s="108" t="s">
        <v>20</v>
      </c>
      <c r="C230" s="108" t="s">
        <v>10</v>
      </c>
      <c r="D230" s="109">
        <v>3</v>
      </c>
      <c r="E230" s="109">
        <v>0.14</v>
      </c>
      <c r="F230" s="109">
        <v>15</v>
      </c>
      <c r="G230" s="109">
        <v>0</v>
      </c>
      <c r="H230" s="109">
        <v>0</v>
      </c>
    </row>
    <row r="231" spans="1:8" ht="15">
      <c r="A231" s="109">
        <v>225</v>
      </c>
      <c r="B231" s="108" t="s">
        <v>548</v>
      </c>
      <c r="C231" s="108" t="s">
        <v>10</v>
      </c>
      <c r="D231" s="109">
        <v>10</v>
      </c>
      <c r="E231" s="109">
        <v>0.3374</v>
      </c>
      <c r="F231" s="109">
        <v>12</v>
      </c>
      <c r="G231" s="109">
        <v>5</v>
      </c>
      <c r="H231" s="109">
        <v>0.05</v>
      </c>
    </row>
    <row r="232" spans="1:8" ht="15">
      <c r="A232" s="109">
        <v>226</v>
      </c>
      <c r="B232" s="108" t="s">
        <v>549</v>
      </c>
      <c r="C232" s="108" t="s">
        <v>6</v>
      </c>
      <c r="D232" s="109">
        <v>12</v>
      </c>
      <c r="E232" s="109">
        <v>0.397</v>
      </c>
      <c r="F232" s="109">
        <v>6</v>
      </c>
      <c r="G232" s="109">
        <v>1</v>
      </c>
      <c r="H232" s="109">
        <v>0.021</v>
      </c>
    </row>
    <row r="233" spans="1:8" ht="15">
      <c r="A233" s="109">
        <v>227</v>
      </c>
      <c r="B233" s="108" t="s">
        <v>550</v>
      </c>
      <c r="C233" s="108" t="s">
        <v>6</v>
      </c>
      <c r="D233" s="109">
        <v>4</v>
      </c>
      <c r="E233" s="109">
        <v>0.08</v>
      </c>
      <c r="F233" s="109">
        <v>0</v>
      </c>
      <c r="G233" s="109">
        <v>14</v>
      </c>
      <c r="H233" s="109">
        <v>0.188</v>
      </c>
    </row>
    <row r="234" spans="1:8" ht="15">
      <c r="A234" s="109">
        <v>228</v>
      </c>
      <c r="B234" s="108" t="s">
        <v>703</v>
      </c>
      <c r="C234" s="108" t="s">
        <v>325</v>
      </c>
      <c r="D234" s="109">
        <v>0</v>
      </c>
      <c r="E234" s="109">
        <v>0</v>
      </c>
      <c r="F234" s="109">
        <v>0</v>
      </c>
      <c r="G234" s="109">
        <v>2</v>
      </c>
      <c r="H234" s="109">
        <v>0.013</v>
      </c>
    </row>
    <row r="235" spans="1:8" ht="15">
      <c r="A235" s="109">
        <v>229</v>
      </c>
      <c r="B235" s="108" t="s">
        <v>551</v>
      </c>
      <c r="C235" s="108" t="s">
        <v>7</v>
      </c>
      <c r="D235" s="109">
        <v>1</v>
      </c>
      <c r="E235" s="109">
        <v>0.0125</v>
      </c>
      <c r="F235" s="109">
        <v>0</v>
      </c>
      <c r="G235" s="109">
        <v>0</v>
      </c>
      <c r="H235" s="109">
        <v>0</v>
      </c>
    </row>
    <row r="236" spans="1:8" ht="15">
      <c r="A236" s="109">
        <v>230</v>
      </c>
      <c r="B236" s="108" t="s">
        <v>674</v>
      </c>
      <c r="C236" s="108" t="s">
        <v>7</v>
      </c>
      <c r="D236" s="109">
        <v>1</v>
      </c>
      <c r="E236" s="109">
        <v>0.015</v>
      </c>
      <c r="F236" s="109">
        <v>0</v>
      </c>
      <c r="G236" s="109">
        <v>0</v>
      </c>
      <c r="H236" s="109">
        <v>0</v>
      </c>
    </row>
    <row r="237" spans="1:8" ht="15">
      <c r="A237" s="109">
        <v>231</v>
      </c>
      <c r="B237" s="108" t="s">
        <v>737</v>
      </c>
      <c r="C237" s="108" t="s">
        <v>6</v>
      </c>
      <c r="D237" s="109">
        <v>2</v>
      </c>
      <c r="E237" s="109">
        <v>0.0045</v>
      </c>
      <c r="F237" s="109">
        <v>0</v>
      </c>
      <c r="G237" s="109">
        <v>0</v>
      </c>
      <c r="H237" s="109">
        <v>0</v>
      </c>
    </row>
    <row r="238" spans="1:8" ht="15">
      <c r="A238" s="109">
        <v>232</v>
      </c>
      <c r="B238" s="108" t="s">
        <v>708</v>
      </c>
      <c r="C238" s="108" t="s">
        <v>709</v>
      </c>
      <c r="D238" s="109">
        <v>1</v>
      </c>
      <c r="E238" s="109">
        <v>0.3</v>
      </c>
      <c r="F238" s="109">
        <v>0</v>
      </c>
      <c r="G238" s="109">
        <v>0</v>
      </c>
      <c r="H238" s="109">
        <v>0</v>
      </c>
    </row>
    <row r="239" spans="1:8" ht="15">
      <c r="A239" s="109">
        <v>233</v>
      </c>
      <c r="B239" s="108" t="s">
        <v>552</v>
      </c>
      <c r="C239" s="108" t="s">
        <v>7</v>
      </c>
      <c r="D239" s="109">
        <v>4</v>
      </c>
      <c r="E239" s="109">
        <v>0.075</v>
      </c>
      <c r="F239" s="109">
        <v>0</v>
      </c>
      <c r="G239" s="109">
        <v>1</v>
      </c>
      <c r="H239" s="109">
        <v>0.015</v>
      </c>
    </row>
    <row r="240" spans="1:8" ht="15">
      <c r="A240" s="109">
        <v>234</v>
      </c>
      <c r="B240" s="108" t="s">
        <v>554</v>
      </c>
      <c r="C240" s="108" t="s">
        <v>8</v>
      </c>
      <c r="D240" s="109">
        <v>4</v>
      </c>
      <c r="E240" s="109">
        <v>0.595</v>
      </c>
      <c r="F240" s="109">
        <v>0</v>
      </c>
      <c r="G240" s="109">
        <v>0</v>
      </c>
      <c r="H240" s="109">
        <v>0</v>
      </c>
    </row>
    <row r="241" spans="1:8" ht="15">
      <c r="A241" s="109">
        <v>235</v>
      </c>
      <c r="B241" s="108" t="s">
        <v>555</v>
      </c>
      <c r="C241" s="108" t="s">
        <v>10</v>
      </c>
      <c r="D241" s="109">
        <v>15</v>
      </c>
      <c r="E241" s="109">
        <v>0.92768</v>
      </c>
      <c r="F241" s="109">
        <v>4</v>
      </c>
      <c r="G241" s="109">
        <v>1</v>
      </c>
      <c r="H241" s="109">
        <v>0.015</v>
      </c>
    </row>
    <row r="242" spans="1:8" ht="15">
      <c r="A242" s="109">
        <v>236</v>
      </c>
      <c r="B242" s="108" t="s">
        <v>556</v>
      </c>
      <c r="C242" s="108" t="s">
        <v>7</v>
      </c>
      <c r="D242" s="109">
        <v>0</v>
      </c>
      <c r="E242" s="109">
        <v>0</v>
      </c>
      <c r="F242" s="109">
        <v>0</v>
      </c>
      <c r="G242" s="109">
        <v>1</v>
      </c>
      <c r="H242" s="109">
        <v>0.003</v>
      </c>
    </row>
    <row r="243" spans="1:8" ht="15">
      <c r="A243" s="109">
        <v>237</v>
      </c>
      <c r="B243" s="108" t="s">
        <v>558</v>
      </c>
      <c r="C243" s="108" t="s">
        <v>7</v>
      </c>
      <c r="D243" s="109">
        <v>2</v>
      </c>
      <c r="E243" s="109">
        <v>0.03</v>
      </c>
      <c r="F243" s="109">
        <v>0</v>
      </c>
      <c r="G243" s="109">
        <v>0</v>
      </c>
      <c r="H243" s="109">
        <v>0</v>
      </c>
    </row>
    <row r="244" spans="1:8" ht="15">
      <c r="A244" s="109">
        <v>238</v>
      </c>
      <c r="B244" s="108" t="s">
        <v>559</v>
      </c>
      <c r="C244" s="108" t="s">
        <v>7</v>
      </c>
      <c r="D244" s="109">
        <v>6</v>
      </c>
      <c r="E244" s="109">
        <v>0.13</v>
      </c>
      <c r="F244" s="109">
        <v>5</v>
      </c>
      <c r="G244" s="109">
        <v>10</v>
      </c>
      <c r="H244" s="109">
        <v>0.137</v>
      </c>
    </row>
    <row r="245" spans="1:8" ht="15">
      <c r="A245" s="109">
        <v>239</v>
      </c>
      <c r="B245" s="108" t="s">
        <v>560</v>
      </c>
      <c r="C245" s="108" t="s">
        <v>5</v>
      </c>
      <c r="D245" s="109">
        <v>5</v>
      </c>
      <c r="E245" s="109">
        <v>0.287</v>
      </c>
      <c r="F245" s="109">
        <v>0</v>
      </c>
      <c r="G245" s="109">
        <v>1</v>
      </c>
      <c r="H245" s="109">
        <v>0.015</v>
      </c>
    </row>
    <row r="246" spans="1:8" ht="15">
      <c r="A246" s="109">
        <v>240</v>
      </c>
      <c r="B246" s="108" t="s">
        <v>655</v>
      </c>
      <c r="C246" s="108" t="s">
        <v>7</v>
      </c>
      <c r="D246" s="109">
        <v>2</v>
      </c>
      <c r="E246" s="109">
        <v>0.03</v>
      </c>
      <c r="F246" s="109">
        <v>0</v>
      </c>
      <c r="G246" s="109">
        <v>0</v>
      </c>
      <c r="H246" s="109">
        <v>0</v>
      </c>
    </row>
    <row r="247" spans="1:8" ht="15">
      <c r="A247" s="109">
        <v>241</v>
      </c>
      <c r="B247" s="108" t="s">
        <v>562</v>
      </c>
      <c r="C247" s="108" t="s">
        <v>7</v>
      </c>
      <c r="D247" s="109">
        <v>53</v>
      </c>
      <c r="E247" s="109">
        <v>0.79</v>
      </c>
      <c r="F247" s="109">
        <v>23</v>
      </c>
      <c r="G247" s="109">
        <v>34</v>
      </c>
      <c r="H247" s="109">
        <v>0.806</v>
      </c>
    </row>
    <row r="248" spans="1:8" ht="15">
      <c r="A248" s="109">
        <v>242</v>
      </c>
      <c r="B248" s="108" t="s">
        <v>563</v>
      </c>
      <c r="C248" s="108" t="s">
        <v>10</v>
      </c>
      <c r="D248" s="109">
        <v>2</v>
      </c>
      <c r="E248" s="109">
        <v>0.4</v>
      </c>
      <c r="F248" s="109">
        <v>2</v>
      </c>
      <c r="G248" s="109">
        <v>0</v>
      </c>
      <c r="H248" s="109">
        <v>0</v>
      </c>
    </row>
    <row r="249" spans="1:8" ht="15">
      <c r="A249" s="109">
        <v>243</v>
      </c>
      <c r="B249" s="108" t="s">
        <v>595</v>
      </c>
      <c r="C249" s="108" t="s">
        <v>7</v>
      </c>
      <c r="D249" s="109">
        <v>1</v>
      </c>
      <c r="E249" s="109">
        <v>0.015</v>
      </c>
      <c r="F249" s="109">
        <v>0</v>
      </c>
      <c r="G249" s="109">
        <v>0</v>
      </c>
      <c r="H249" s="109">
        <v>0</v>
      </c>
    </row>
    <row r="250" spans="1:8" ht="15">
      <c r="A250" s="109">
        <v>244</v>
      </c>
      <c r="B250" s="108" t="s">
        <v>564</v>
      </c>
      <c r="C250" s="108" t="s">
        <v>6</v>
      </c>
      <c r="D250" s="109">
        <v>10</v>
      </c>
      <c r="E250" s="109">
        <v>0.24178</v>
      </c>
      <c r="F250" s="109">
        <v>4</v>
      </c>
      <c r="G250" s="109">
        <v>0</v>
      </c>
      <c r="H250" s="109">
        <v>0</v>
      </c>
    </row>
    <row r="251" spans="1:8" ht="15">
      <c r="A251" s="109">
        <v>245</v>
      </c>
      <c r="B251" s="108" t="s">
        <v>565</v>
      </c>
      <c r="C251" s="108" t="s">
        <v>9</v>
      </c>
      <c r="D251" s="109">
        <v>6</v>
      </c>
      <c r="E251" s="109">
        <v>0.05028</v>
      </c>
      <c r="F251" s="109">
        <v>3</v>
      </c>
      <c r="G251" s="109">
        <v>1</v>
      </c>
      <c r="H251" s="109">
        <v>0.015</v>
      </c>
    </row>
    <row r="252" spans="1:8" ht="15">
      <c r="A252" s="109">
        <v>246</v>
      </c>
      <c r="B252" s="108" t="s">
        <v>566</v>
      </c>
      <c r="C252" s="108" t="s">
        <v>5</v>
      </c>
      <c r="D252" s="109">
        <v>1</v>
      </c>
      <c r="E252" s="109">
        <v>0.015</v>
      </c>
      <c r="F252" s="109">
        <v>0</v>
      </c>
      <c r="G252" s="109">
        <v>3</v>
      </c>
      <c r="H252" s="109">
        <v>0.028</v>
      </c>
    </row>
    <row r="253" spans="1:8" ht="15">
      <c r="A253" s="109">
        <v>247</v>
      </c>
      <c r="B253" s="108" t="s">
        <v>567</v>
      </c>
      <c r="C253" s="108" t="s">
        <v>7</v>
      </c>
      <c r="D253" s="109">
        <v>2</v>
      </c>
      <c r="E253" s="109">
        <v>0.03</v>
      </c>
      <c r="F253" s="109">
        <v>0</v>
      </c>
      <c r="G253" s="109">
        <v>0</v>
      </c>
      <c r="H253" s="109">
        <v>0</v>
      </c>
    </row>
    <row r="254" spans="1:8" ht="15">
      <c r="A254" s="109">
        <v>248</v>
      </c>
      <c r="B254" s="108" t="s">
        <v>568</v>
      </c>
      <c r="C254" s="108" t="s">
        <v>7</v>
      </c>
      <c r="D254" s="109">
        <v>1</v>
      </c>
      <c r="E254" s="109">
        <v>0.015</v>
      </c>
      <c r="F254" s="109">
        <v>0</v>
      </c>
      <c r="G254" s="109">
        <v>1</v>
      </c>
      <c r="H254" s="109">
        <v>0.011</v>
      </c>
    </row>
    <row r="255" spans="1:8" ht="15">
      <c r="A255" s="109">
        <v>249</v>
      </c>
      <c r="B255" s="108" t="s">
        <v>344</v>
      </c>
      <c r="C255" s="108" t="s">
        <v>6</v>
      </c>
      <c r="D255" s="109">
        <v>10</v>
      </c>
      <c r="E255" s="109">
        <v>1.975</v>
      </c>
      <c r="F255" s="109">
        <v>4</v>
      </c>
      <c r="G255" s="109">
        <v>0</v>
      </c>
      <c r="H255" s="109">
        <v>0</v>
      </c>
    </row>
    <row r="256" spans="1:8" ht="15">
      <c r="A256" s="109">
        <v>250</v>
      </c>
      <c r="B256" s="108" t="s">
        <v>569</v>
      </c>
      <c r="C256" s="108" t="s">
        <v>7</v>
      </c>
      <c r="D256" s="109">
        <v>2</v>
      </c>
      <c r="E256" s="109">
        <v>0.03</v>
      </c>
      <c r="F256" s="109">
        <v>0</v>
      </c>
      <c r="G256" s="109">
        <v>2</v>
      </c>
      <c r="H256" s="109">
        <v>0.017</v>
      </c>
    </row>
    <row r="257" spans="1:9" ht="83.25" customHeight="1">
      <c r="A257" s="163" t="s">
        <v>18</v>
      </c>
      <c r="B257" s="163"/>
      <c r="C257" s="163"/>
      <c r="D257" s="113">
        <f>SUM(D5:D256)</f>
        <v>1227</v>
      </c>
      <c r="E257" s="113">
        <f>SUM(E5:E256)</f>
        <v>196.28199999999973</v>
      </c>
      <c r="F257" s="113">
        <f>SUM(F5:F256)</f>
        <v>319</v>
      </c>
      <c r="G257" s="113">
        <f>SUM(G5:G256)</f>
        <v>523</v>
      </c>
      <c r="H257" s="113">
        <f>SUM(H5:H256)</f>
        <v>10.600999999999997</v>
      </c>
      <c r="I257" s="110"/>
    </row>
    <row r="258" spans="4:5" ht="15">
      <c r="D258" s="111"/>
      <c r="E258" s="111"/>
    </row>
  </sheetData>
  <sheetProtection/>
  <autoFilter ref="A4:I259"/>
  <mergeCells count="8">
    <mergeCell ref="A257:C257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Admin</cp:lastModifiedBy>
  <cp:lastPrinted>2013-09-17T08:00:28Z</cp:lastPrinted>
  <dcterms:created xsi:type="dcterms:W3CDTF">2009-12-26T06:59:08Z</dcterms:created>
  <dcterms:modified xsi:type="dcterms:W3CDTF">2014-06-26T14:22:05Z</dcterms:modified>
  <cp:category/>
  <cp:version/>
  <cp:contentType/>
  <cp:contentStatus/>
</cp:coreProperties>
</file>